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38E7EAB-1E31-4E5E-99DF-7F3BE8C733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K8" i="3"/>
  <c r="K7" i="3"/>
  <c r="K6" i="3"/>
  <c r="K5" i="3"/>
  <c r="K4" i="3"/>
  <c r="O14" i="3"/>
  <c r="N14" i="3"/>
  <c r="M14" i="3"/>
  <c r="L14" i="3"/>
  <c r="K14" i="3"/>
  <c r="AS11" i="3"/>
  <c r="AQ11" i="3"/>
  <c r="AP11" i="3"/>
  <c r="AO11" i="3"/>
  <c r="AN11" i="3"/>
  <c r="AM11" i="3"/>
  <c r="AG11" i="3"/>
  <c r="AE11" i="3"/>
  <c r="AD11" i="3"/>
  <c r="H16" i="3" s="1"/>
  <c r="AC11" i="3"/>
  <c r="AB11" i="3"/>
  <c r="F16" i="3" s="1"/>
  <c r="AA11" i="3"/>
  <c r="W11" i="3"/>
  <c r="U11" i="3"/>
  <c r="V11" i="3" s="1"/>
  <c r="T11" i="3"/>
  <c r="S11" i="3"/>
  <c r="R11" i="3"/>
  <c r="Q11" i="3"/>
  <c r="I11" i="3"/>
  <c r="H11" i="3"/>
  <c r="H15" i="3" s="1"/>
  <c r="G11" i="3"/>
  <c r="F11" i="3"/>
  <c r="F15" i="3" s="1"/>
  <c r="E11" i="3"/>
  <c r="E16" i="3" l="1"/>
  <c r="G16" i="3"/>
  <c r="I16" i="3"/>
  <c r="K11" i="3"/>
  <c r="K15" i="3"/>
  <c r="K17" i="3" s="1"/>
  <c r="J11" i="3"/>
  <c r="E15" i="3"/>
  <c r="E17" i="3" s="1"/>
  <c r="G15" i="3"/>
  <c r="G17" i="3" s="1"/>
  <c r="I15" i="3"/>
  <c r="O15" i="3" s="1"/>
  <c r="F17" i="3"/>
  <c r="N15" i="3"/>
  <c r="M15" i="3"/>
  <c r="H17" i="3"/>
  <c r="I17" i="3"/>
  <c r="J15" i="3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M17" i="3" l="1"/>
  <c r="L15" i="3"/>
  <c r="N17" i="3"/>
  <c r="L17" i="3"/>
  <c r="O17" i="3"/>
  <c r="J17" i="3"/>
  <c r="L22" i="1"/>
  <c r="K22" i="1"/>
  <c r="M22" i="1"/>
  <c r="N22" i="1"/>
  <c r="I21" i="1"/>
  <c r="I24" i="1" s="1"/>
  <c r="D18" i="1"/>
  <c r="L23" i="1"/>
  <c r="M23" i="1"/>
  <c r="N23" i="1"/>
  <c r="K23" i="1"/>
  <c r="O17" i="1"/>
  <c r="O21" i="1" s="1"/>
  <c r="O24" i="1" s="1"/>
  <c r="N24" i="1" s="1"/>
  <c r="E24" i="1"/>
  <c r="F24" i="1"/>
  <c r="K21" i="1"/>
  <c r="H24" i="1"/>
  <c r="L21" i="1"/>
  <c r="G24" i="1"/>
  <c r="M24" i="1" l="1"/>
  <c r="M21" i="1"/>
  <c r="L24" i="1"/>
  <c r="N17" i="1"/>
  <c r="N21" i="1" s="1"/>
  <c r="K24" i="1"/>
</calcChain>
</file>

<file path=xl/sharedStrings.xml><?xml version="1.0" encoding="utf-8"?>
<sst xmlns="http://schemas.openxmlformats.org/spreadsheetml/2006/main" count="227" uniqueCount="110">
  <si>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</si>
  <si>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</si>
  <si>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</si>
  <si>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</si>
  <si>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</si>
  <si>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</si>
  <si>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</si>
  <si>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</si>
  <si>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</si>
  <si>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</si>
  <si>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</si>
  <si>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</si>
  <si>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</si>
  <si>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</si>
  <si>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</si>
  <si>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</si>
  <si>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</si>
  <si>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</si>
  <si>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</si>
  <si>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</si>
  <si>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</si>
  <si>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</si>
  <si>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</si>
  <si>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</si>
  <si>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</si>
  <si>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</si>
  <si>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</si>
  <si>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</si>
  <si>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</si>
  <si>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</si>
  <si>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</si>
  <si>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</si>
  <si>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</si>
  <si>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</si>
  <si>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</si>
  <si>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</si>
  <si>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</si>
  <si>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</si>
  <si>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</si>
  <si>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</si>
  <si>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</si>
  <si>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</si>
  <si>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</si>
  <si>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</si>
  <si>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superpesiskarsinta</t>
  </si>
  <si>
    <t>SMJ = Seinäjoen Maila-Jussit  (1932)</t>
  </si>
  <si>
    <t>Marjaana Keltto</t>
  </si>
  <si>
    <t>17.1.1994   Ylistaro</t>
  </si>
  <si>
    <t>YKV = Ylistaron Kilpa-Veljet  (1945),  kasvattajaseura</t>
  </si>
  <si>
    <t>Virkiä  2</t>
  </si>
  <si>
    <t>Virkiä = Lapuan Virkiä  (1907)</t>
  </si>
  <si>
    <t>24.08. 2013  ViU - SMJ  1-2  (3-1, 3-4, 0-0, 2-3)</t>
  </si>
  <si>
    <t xml:space="preserve">  19 v   7 kk   7 pv</t>
  </si>
  <si>
    <t>4.  ottelu</t>
  </si>
  <si>
    <t>31.08. 2013  SMJ - ViU  0-2  (3-4, 0-10)</t>
  </si>
  <si>
    <t xml:space="preserve">  19 v   7 kk 14 pv</t>
  </si>
  <si>
    <t>10.05. 2015  ViPa - SMJ  0-2  (0-3, 0-11)</t>
  </si>
  <si>
    <t>8.  ottelu</t>
  </si>
  <si>
    <t xml:space="preserve">  21 v   3 kk 23 pv</t>
  </si>
  <si>
    <t>26.  ottelu</t>
  </si>
  <si>
    <t>29.07. 2015  SMJ - ViPa  2-1  (5-6, 3-0, 0-0, 3-2)</t>
  </si>
  <si>
    <t xml:space="preserve">  21 v   6 kk 12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</si>
  <si>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</si>
  <si>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</si>
  <si>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</si>
  <si>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</si>
  <si>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</si>
  <si>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</si>
  <si>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</si>
  <si>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</si>
  <si>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</si>
  <si>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</si>
  <si>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</si>
  <si>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</si>
  <si>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</si>
  <si>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</si>
  <si>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</si>
  <si>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Länsi</t>
  </si>
  <si>
    <t>s</t>
  </si>
  <si>
    <t>Keijo Kitinoja</t>
  </si>
  <si>
    <t>8.</t>
  </si>
  <si>
    <t>play off</t>
  </si>
  <si>
    <t>LaVe</t>
  </si>
  <si>
    <t>11.</t>
  </si>
  <si>
    <t>LaVe = Lappajärven Veikot  (1911)</t>
  </si>
  <si>
    <t xml:space="preserve">  0-2  (0-1, 1-3)</t>
  </si>
  <si>
    <t>3/6</t>
  </si>
  <si>
    <t>1/2</t>
  </si>
  <si>
    <t>2/2</t>
  </si>
  <si>
    <t>0/1</t>
  </si>
  <si>
    <t>OsVa</t>
  </si>
  <si>
    <t>OsVa = Oulunsalon Vasama  (1910)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</si>
  <si>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</si>
  <si>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</si>
  <si>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</si>
  <si>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</si>
  <si>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</si>
  <si>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</si>
  <si>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</si>
  <si>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</si>
  <si>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</si>
  <si>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</si>
  <si>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</si>
  <si>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2.</t>
  </si>
  <si>
    <t>7.</t>
  </si>
  <si>
    <t>3.</t>
  </si>
  <si>
    <t>.</t>
  </si>
  <si>
    <t>12.</t>
  </si>
  <si>
    <t>KeKi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</si>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</sst>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3" xfId="0" applyFont="1" applyFill="1" applyBorder="1"/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left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2.42578125" style="24" customWidth="1"/>
    <col min="33" max="33" width="6.7109375" style="24" customWidth="1"/>
    <col min="34" max="16384" width="9.140625" style="24"/>
  </cols>
  <sheetData>
    <row r="1" spans="1:38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33</v>
      </c>
      <c r="AA2" s="14"/>
      <c r="AB2" s="14"/>
      <c r="AC2" s="20"/>
      <c r="AD2" s="14"/>
      <c r="AE2" s="15"/>
      <c r="AF2" s="13" t="s">
        <v>34</v>
      </c>
      <c r="AG2" s="8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26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27</v>
      </c>
      <c r="AA3" s="18" t="s">
        <v>28</v>
      </c>
      <c r="AB3" s="15" t="s">
        <v>29</v>
      </c>
      <c r="AC3" s="15" t="s">
        <v>35</v>
      </c>
      <c r="AD3" s="17" t="s">
        <v>36</v>
      </c>
      <c r="AE3" s="18" t="s">
        <v>37</v>
      </c>
      <c r="AF3" s="13"/>
      <c r="AG3" s="8"/>
      <c r="AH3" s="8"/>
      <c r="AI3" s="8"/>
      <c r="AJ3" s="8"/>
      <c r="AK3" s="8"/>
      <c r="AL3" s="8"/>
    </row>
    <row r="4" spans="1:38" ht="15" customHeight="1" x14ac:dyDescent="0.2">
      <c r="A4" s="1"/>
      <c r="B4" s="62">
        <v>2011</v>
      </c>
      <c r="C4" s="62" t="s">
        <v>103</v>
      </c>
      <c r="D4" s="63" t="s">
        <v>49</v>
      </c>
      <c r="E4" s="62"/>
      <c r="F4" s="64" t="s">
        <v>41</v>
      </c>
      <c r="G4" s="67"/>
      <c r="H4" s="66"/>
      <c r="I4" s="62"/>
      <c r="J4" s="62"/>
      <c r="K4" s="62"/>
      <c r="L4" s="62"/>
      <c r="M4" s="62"/>
      <c r="N4" s="65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30"/>
      <c r="AF4" s="13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62">
        <v>2012</v>
      </c>
      <c r="C5" s="62" t="s">
        <v>104</v>
      </c>
      <c r="D5" s="63" t="s">
        <v>49</v>
      </c>
      <c r="E5" s="62"/>
      <c r="F5" s="64" t="s">
        <v>41</v>
      </c>
      <c r="G5" s="67"/>
      <c r="H5" s="66"/>
      <c r="I5" s="62"/>
      <c r="J5" s="62"/>
      <c r="K5" s="62"/>
      <c r="L5" s="62"/>
      <c r="M5" s="62"/>
      <c r="N5" s="65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30"/>
      <c r="AF5" s="13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62">
        <v>2013</v>
      </c>
      <c r="C6" s="62" t="s">
        <v>103</v>
      </c>
      <c r="D6" s="63" t="s">
        <v>43</v>
      </c>
      <c r="E6" s="62"/>
      <c r="F6" s="64" t="s">
        <v>41</v>
      </c>
      <c r="G6" s="67"/>
      <c r="H6" s="66"/>
      <c r="I6" s="62"/>
      <c r="J6" s="62"/>
      <c r="K6" s="62"/>
      <c r="L6" s="62"/>
      <c r="M6" s="62"/>
      <c r="N6" s="65"/>
      <c r="O6" s="28"/>
      <c r="P6" s="25"/>
      <c r="Q6" s="25"/>
      <c r="R6" s="25"/>
      <c r="S6" s="25"/>
      <c r="T6" s="25"/>
      <c r="U6" s="29">
        <v>4</v>
      </c>
      <c r="V6" s="29">
        <v>0</v>
      </c>
      <c r="W6" s="29">
        <v>0</v>
      </c>
      <c r="X6" s="29">
        <v>1</v>
      </c>
      <c r="Y6" s="29">
        <v>10</v>
      </c>
      <c r="Z6" s="25"/>
      <c r="AA6" s="25"/>
      <c r="AB6" s="25"/>
      <c r="AC6" s="25"/>
      <c r="AD6" s="30"/>
      <c r="AE6" s="30"/>
      <c r="AF6" s="68" t="s">
        <v>44</v>
      </c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62">
        <v>2014</v>
      </c>
      <c r="C7" s="62" t="s">
        <v>103</v>
      </c>
      <c r="D7" s="63" t="s">
        <v>43</v>
      </c>
      <c r="E7" s="62"/>
      <c r="F7" s="64" t="s">
        <v>41</v>
      </c>
      <c r="G7" s="67"/>
      <c r="H7" s="66"/>
      <c r="I7" s="62"/>
      <c r="J7" s="62"/>
      <c r="K7" s="62"/>
      <c r="L7" s="62"/>
      <c r="M7" s="62"/>
      <c r="N7" s="65"/>
      <c r="O7" s="28"/>
      <c r="P7" s="25"/>
      <c r="Q7" s="25"/>
      <c r="R7" s="25"/>
      <c r="S7" s="25"/>
      <c r="T7" s="25"/>
      <c r="U7" s="29">
        <v>3</v>
      </c>
      <c r="V7" s="29">
        <v>0</v>
      </c>
      <c r="W7" s="29">
        <v>0</v>
      </c>
      <c r="X7" s="29">
        <v>1</v>
      </c>
      <c r="Y7" s="29">
        <v>8</v>
      </c>
      <c r="Z7" s="25"/>
      <c r="AA7" s="25"/>
      <c r="AB7" s="25"/>
      <c r="AC7" s="25"/>
      <c r="AD7" s="30"/>
      <c r="AE7" s="30"/>
      <c r="AF7" s="68" t="s">
        <v>44</v>
      </c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25">
        <v>2015</v>
      </c>
      <c r="C8" s="25" t="s">
        <v>42</v>
      </c>
      <c r="D8" s="26" t="s">
        <v>43</v>
      </c>
      <c r="E8" s="25">
        <v>24</v>
      </c>
      <c r="F8" s="25">
        <v>1</v>
      </c>
      <c r="G8" s="25">
        <v>2</v>
      </c>
      <c r="H8" s="25">
        <v>9</v>
      </c>
      <c r="I8" s="25">
        <v>44</v>
      </c>
      <c r="J8" s="25">
        <v>24</v>
      </c>
      <c r="K8" s="25">
        <v>6</v>
      </c>
      <c r="L8" s="25">
        <v>11</v>
      </c>
      <c r="M8" s="25">
        <v>3</v>
      </c>
      <c r="N8" s="27">
        <v>0.3548</v>
      </c>
      <c r="O8" s="28">
        <v>124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30"/>
      <c r="AF8" s="13"/>
      <c r="AG8" s="8"/>
      <c r="AH8" s="8"/>
      <c r="AI8" s="8"/>
      <c r="AJ8" s="8"/>
      <c r="AK8" s="8"/>
      <c r="AL8" s="8"/>
    </row>
    <row r="9" spans="1:38" ht="15" customHeight="1" x14ac:dyDescent="0.2">
      <c r="A9" s="1"/>
      <c r="B9" s="25">
        <v>2016</v>
      </c>
      <c r="C9" s="25" t="s">
        <v>80</v>
      </c>
      <c r="D9" s="26" t="s">
        <v>43</v>
      </c>
      <c r="E9" s="25">
        <v>22</v>
      </c>
      <c r="F9" s="25">
        <v>1</v>
      </c>
      <c r="G9" s="25">
        <v>6</v>
      </c>
      <c r="H9" s="25">
        <v>10</v>
      </c>
      <c r="I9" s="25">
        <v>78</v>
      </c>
      <c r="J9" s="25">
        <v>18</v>
      </c>
      <c r="K9" s="25">
        <v>27</v>
      </c>
      <c r="L9" s="25">
        <v>26</v>
      </c>
      <c r="M9" s="25">
        <v>7</v>
      </c>
      <c r="N9" s="27">
        <v>0.54900000000000004</v>
      </c>
      <c r="O9" s="28">
        <v>142</v>
      </c>
      <c r="P9" s="25">
        <v>3</v>
      </c>
      <c r="Q9" s="25">
        <v>0</v>
      </c>
      <c r="R9" s="25">
        <v>0</v>
      </c>
      <c r="S9" s="25">
        <v>0</v>
      </c>
      <c r="T9" s="25">
        <v>2</v>
      </c>
      <c r="U9" s="29"/>
      <c r="V9" s="29"/>
      <c r="W9" s="29"/>
      <c r="X9" s="29"/>
      <c r="Y9" s="29"/>
      <c r="Z9" s="25"/>
      <c r="AA9" s="25"/>
      <c r="AB9" s="25"/>
      <c r="AC9" s="25"/>
      <c r="AD9" s="30"/>
      <c r="AE9" s="30"/>
      <c r="AF9" s="13" t="s">
        <v>81</v>
      </c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25">
        <v>2017</v>
      </c>
      <c r="C10" s="25" t="s">
        <v>83</v>
      </c>
      <c r="D10" s="26" t="s">
        <v>82</v>
      </c>
      <c r="E10" s="25">
        <v>23</v>
      </c>
      <c r="F10" s="25">
        <v>0</v>
      </c>
      <c r="G10" s="25">
        <v>0</v>
      </c>
      <c r="H10" s="25">
        <v>10</v>
      </c>
      <c r="I10" s="25">
        <v>73</v>
      </c>
      <c r="J10" s="25">
        <v>20</v>
      </c>
      <c r="K10" s="25">
        <v>37</v>
      </c>
      <c r="L10" s="25">
        <v>16</v>
      </c>
      <c r="M10" s="25">
        <v>0</v>
      </c>
      <c r="N10" s="27">
        <v>0.48659999999999998</v>
      </c>
      <c r="O10" s="28">
        <v>150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30"/>
      <c r="AF10" s="13"/>
      <c r="AG10" s="8"/>
      <c r="AH10" s="8"/>
      <c r="AI10" s="8"/>
      <c r="AJ10" s="8"/>
      <c r="AK10" s="8"/>
      <c r="AL10" s="8"/>
    </row>
    <row r="11" spans="1:38" ht="15" customHeight="1" x14ac:dyDescent="0.2">
      <c r="A11" s="1"/>
      <c r="B11" s="25">
        <v>2018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30"/>
      <c r="AF11" s="13"/>
      <c r="AG11" s="8"/>
      <c r="AH11" s="8"/>
      <c r="AI11" s="8"/>
      <c r="AJ11" s="8"/>
      <c r="AK11" s="8"/>
      <c r="AL11" s="8"/>
    </row>
    <row r="12" spans="1:38" ht="15" customHeight="1" x14ac:dyDescent="0.2">
      <c r="A12" s="1"/>
      <c r="B12" s="25">
        <v>2019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30"/>
      <c r="AF12" s="13"/>
      <c r="AG12" s="8"/>
      <c r="AH12" s="8"/>
      <c r="AI12" s="8"/>
      <c r="AJ12" s="8"/>
      <c r="AK12" s="8"/>
      <c r="AL12" s="8"/>
    </row>
    <row r="13" spans="1:38" ht="15" customHeight="1" x14ac:dyDescent="0.2">
      <c r="A13" s="1"/>
      <c r="B13" s="62">
        <v>2020</v>
      </c>
      <c r="C13" s="62" t="s">
        <v>80</v>
      </c>
      <c r="D13" s="63" t="s">
        <v>90</v>
      </c>
      <c r="E13" s="62"/>
      <c r="F13" s="64" t="s">
        <v>41</v>
      </c>
      <c r="G13" s="67"/>
      <c r="H13" s="66"/>
      <c r="I13" s="62"/>
      <c r="J13" s="62"/>
      <c r="K13" s="62"/>
      <c r="L13" s="62"/>
      <c r="M13" s="62"/>
      <c r="N13" s="65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30"/>
      <c r="AF13" s="13"/>
      <c r="AG13" s="8"/>
      <c r="AH13" s="8"/>
      <c r="AI13" s="8"/>
      <c r="AJ13" s="8"/>
      <c r="AK13" s="8"/>
      <c r="AL13" s="8"/>
    </row>
    <row r="14" spans="1:38" ht="15" customHeight="1" x14ac:dyDescent="0.2">
      <c r="A14" s="1"/>
      <c r="B14" s="62">
        <v>2021</v>
      </c>
      <c r="C14" s="62" t="s">
        <v>105</v>
      </c>
      <c r="D14" s="63" t="s">
        <v>90</v>
      </c>
      <c r="E14" s="62"/>
      <c r="F14" s="64" t="s">
        <v>41</v>
      </c>
      <c r="G14" s="67"/>
      <c r="H14" s="66"/>
      <c r="I14" s="62"/>
      <c r="J14" s="62"/>
      <c r="K14" s="62"/>
      <c r="L14" s="62"/>
      <c r="M14" s="62"/>
      <c r="N14" s="65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30"/>
      <c r="AF14" s="13"/>
      <c r="AG14" s="8"/>
      <c r="AH14" s="8"/>
      <c r="AI14" s="8"/>
      <c r="AJ14" s="8"/>
      <c r="AK14" s="8"/>
      <c r="AL14" s="8"/>
    </row>
    <row r="15" spans="1:38" ht="15" customHeight="1" x14ac:dyDescent="0.2">
      <c r="A15" s="1"/>
      <c r="B15" s="62">
        <v>2022</v>
      </c>
      <c r="C15" s="62" t="s">
        <v>106</v>
      </c>
      <c r="D15" s="63" t="s">
        <v>90</v>
      </c>
      <c r="E15" s="62"/>
      <c r="F15" s="64" t="s">
        <v>41</v>
      </c>
      <c r="G15" s="67"/>
      <c r="H15" s="66"/>
      <c r="I15" s="62"/>
      <c r="J15" s="62"/>
      <c r="K15" s="62"/>
      <c r="L15" s="62"/>
      <c r="M15" s="62"/>
      <c r="N15" s="65"/>
      <c r="O15" s="28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25"/>
      <c r="AC15" s="25"/>
      <c r="AD15" s="30"/>
      <c r="AE15" s="30"/>
      <c r="AF15" s="13"/>
      <c r="AG15" s="8"/>
      <c r="AH15" s="8"/>
      <c r="AI15" s="8"/>
      <c r="AJ15" s="8"/>
      <c r="AK15" s="8"/>
      <c r="AL15" s="8"/>
    </row>
    <row r="16" spans="1:38" ht="15" customHeight="1" x14ac:dyDescent="0.2">
      <c r="A16" s="1"/>
      <c r="B16" s="25">
        <v>2023</v>
      </c>
      <c r="C16" s="25" t="s">
        <v>107</v>
      </c>
      <c r="D16" s="144" t="s">
        <v>108</v>
      </c>
      <c r="E16" s="145">
        <v>17</v>
      </c>
      <c r="F16" s="145">
        <v>0</v>
      </c>
      <c r="G16" s="25">
        <v>1</v>
      </c>
      <c r="H16" s="145">
        <v>0</v>
      </c>
      <c r="I16" s="145">
        <v>17</v>
      </c>
      <c r="J16" s="25">
        <v>2</v>
      </c>
      <c r="K16" s="25">
        <v>7</v>
      </c>
      <c r="L16" s="25">
        <v>7</v>
      </c>
      <c r="M16" s="25">
        <v>1</v>
      </c>
      <c r="N16" s="146">
        <v>0.2833</v>
      </c>
      <c r="O16" s="147">
        <v>60</v>
      </c>
      <c r="P16" s="25"/>
      <c r="Q16" s="25"/>
      <c r="R16" s="25"/>
      <c r="S16" s="25"/>
      <c r="T16" s="25"/>
      <c r="U16" s="29">
        <v>5</v>
      </c>
      <c r="V16" s="29">
        <v>0</v>
      </c>
      <c r="W16" s="29">
        <v>3</v>
      </c>
      <c r="X16" s="29">
        <v>0</v>
      </c>
      <c r="Y16" s="29">
        <v>7</v>
      </c>
      <c r="Z16" s="25"/>
      <c r="AA16" s="25"/>
      <c r="AB16" s="25"/>
      <c r="AC16" s="25"/>
      <c r="AD16" s="30"/>
      <c r="AE16" s="30"/>
      <c r="AF16" s="13"/>
      <c r="AG16" s="8"/>
      <c r="AH16" s="8"/>
      <c r="AI16" s="8"/>
      <c r="AJ16" s="8"/>
      <c r="AK16" s="8"/>
      <c r="AL16" s="8"/>
    </row>
    <row r="17" spans="1:38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86</v>
      </c>
      <c r="F17" s="18">
        <f t="shared" si="0"/>
        <v>2</v>
      </c>
      <c r="G17" s="18">
        <f t="shared" si="0"/>
        <v>9</v>
      </c>
      <c r="H17" s="18">
        <f t="shared" si="0"/>
        <v>29</v>
      </c>
      <c r="I17" s="18">
        <f t="shared" si="0"/>
        <v>212</v>
      </c>
      <c r="J17" s="18">
        <f t="shared" si="0"/>
        <v>64</v>
      </c>
      <c r="K17" s="18">
        <f t="shared" si="0"/>
        <v>77</v>
      </c>
      <c r="L17" s="18">
        <f t="shared" si="0"/>
        <v>60</v>
      </c>
      <c r="M17" s="18">
        <f t="shared" si="0"/>
        <v>11</v>
      </c>
      <c r="N17" s="31">
        <f>PRODUCT(I17/O17)</f>
        <v>0.44537815126050423</v>
      </c>
      <c r="O17" s="32">
        <f t="shared" ref="O17:AE17" si="1">SUM(O4:O16)</f>
        <v>476</v>
      </c>
      <c r="P17" s="18">
        <f t="shared" si="1"/>
        <v>3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2</v>
      </c>
      <c r="U17" s="18">
        <f t="shared" si="1"/>
        <v>12</v>
      </c>
      <c r="V17" s="18">
        <f t="shared" si="1"/>
        <v>0</v>
      </c>
      <c r="W17" s="18">
        <f t="shared" si="1"/>
        <v>3</v>
      </c>
      <c r="X17" s="18">
        <f t="shared" si="1"/>
        <v>2</v>
      </c>
      <c r="Y17" s="18">
        <f t="shared" si="1"/>
        <v>25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13"/>
      <c r="AG17" s="8"/>
      <c r="AH17" s="8"/>
      <c r="AI17" s="8"/>
      <c r="AJ17" s="8"/>
      <c r="AK17" s="8"/>
      <c r="AL17" s="8"/>
    </row>
    <row r="18" spans="1:38" s="9" customFormat="1" ht="15" customHeight="1" x14ac:dyDescent="0.2">
      <c r="A18" s="1"/>
      <c r="B18" s="26" t="s">
        <v>2</v>
      </c>
      <c r="C18" s="30"/>
      <c r="D18" s="33">
        <f>SUM(F17:H17)+((I17-F17-G17)/3)+(E17/3)+(Z17*25)+(AA17*25)+(AB17*10)+(AC17*25)+(AD17*20)+(AE17*15)</f>
        <v>135.66666666666666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1"/>
      <c r="AG18" s="8"/>
      <c r="AH18" s="8"/>
      <c r="AI18" s="8"/>
      <c r="AJ18" s="8"/>
      <c r="AK18" s="8"/>
      <c r="AL18" s="8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8"/>
      <c r="AH19" s="8"/>
      <c r="AI19" s="8"/>
      <c r="AJ19" s="8"/>
      <c r="AK19" s="8"/>
      <c r="AL19" s="8"/>
    </row>
    <row r="20" spans="1:38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30</v>
      </c>
      <c r="L20" s="18" t="s">
        <v>31</v>
      </c>
      <c r="M20" s="18" t="s">
        <v>32</v>
      </c>
      <c r="N20" s="31" t="s">
        <v>38</v>
      </c>
      <c r="O20" s="23"/>
      <c r="P20" s="39" t="s">
        <v>39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12"/>
      <c r="AC20" s="12"/>
      <c r="AD20" s="12"/>
      <c r="AE20" s="12"/>
      <c r="AF20" s="41"/>
      <c r="AG20" s="8"/>
      <c r="AH20" s="8"/>
      <c r="AI20" s="8"/>
      <c r="AJ20" s="8"/>
      <c r="AK20" s="8"/>
      <c r="AL20" s="8"/>
    </row>
    <row r="21" spans="1:38" ht="15" customHeight="1" x14ac:dyDescent="0.2">
      <c r="A21" s="1"/>
      <c r="B21" s="39" t="s">
        <v>17</v>
      </c>
      <c r="C21" s="12"/>
      <c r="D21" s="42"/>
      <c r="E21" s="25">
        <f>PRODUCT(E17)</f>
        <v>86</v>
      </c>
      <c r="F21" s="25">
        <f>PRODUCT(F17)</f>
        <v>2</v>
      </c>
      <c r="G21" s="25">
        <f>PRODUCT(G17)</f>
        <v>9</v>
      </c>
      <c r="H21" s="25">
        <f>PRODUCT(H17)</f>
        <v>29</v>
      </c>
      <c r="I21" s="25">
        <f>PRODUCT(I17)</f>
        <v>212</v>
      </c>
      <c r="J21" s="1"/>
      <c r="K21" s="43">
        <f>PRODUCT((F21+G21)/E21)</f>
        <v>0.12790697674418605</v>
      </c>
      <c r="L21" s="43">
        <f>PRODUCT(H21/E21)</f>
        <v>0.33720930232558138</v>
      </c>
      <c r="M21" s="43">
        <f>PRODUCT(I21/E21)</f>
        <v>2.4651162790697674</v>
      </c>
      <c r="N21" s="44">
        <f>PRODUCT(N17)</f>
        <v>0.44537815126050423</v>
      </c>
      <c r="O21" s="23">
        <f>PRODUCT(O17)</f>
        <v>476</v>
      </c>
      <c r="P21" s="102" t="s">
        <v>21</v>
      </c>
      <c r="Q21" s="103"/>
      <c r="R21" s="103"/>
      <c r="S21" s="104" t="s">
        <v>51</v>
      </c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5" t="s">
        <v>22</v>
      </c>
      <c r="AE21" s="104"/>
      <c r="AF21" s="106" t="s">
        <v>52</v>
      </c>
      <c r="AG21" s="8"/>
      <c r="AH21" s="8"/>
      <c r="AI21" s="8"/>
      <c r="AJ21" s="8"/>
      <c r="AK21" s="8"/>
      <c r="AL21" s="8"/>
    </row>
    <row r="22" spans="1:38" ht="15" customHeight="1" x14ac:dyDescent="0.2">
      <c r="A22" s="1"/>
      <c r="B22" s="45" t="s">
        <v>18</v>
      </c>
      <c r="C22" s="46"/>
      <c r="D22" s="47"/>
      <c r="E22" s="25">
        <f>PRODUCT(P17)</f>
        <v>3</v>
      </c>
      <c r="F22" s="25">
        <f t="shared" ref="F22:I22" si="2">PRODUCT(Q17)</f>
        <v>0</v>
      </c>
      <c r="G22" s="25">
        <f t="shared" si="2"/>
        <v>0</v>
      </c>
      <c r="H22" s="25">
        <f t="shared" si="2"/>
        <v>0</v>
      </c>
      <c r="I22" s="25">
        <f t="shared" si="2"/>
        <v>2</v>
      </c>
      <c r="J22" s="1"/>
      <c r="K22" s="43">
        <f>PRODUCT((F22+G22)/E22)</f>
        <v>0</v>
      </c>
      <c r="L22" s="43">
        <f>PRODUCT(H22/E22)</f>
        <v>0</v>
      </c>
      <c r="M22" s="43">
        <f>PRODUCT(I22/E22)</f>
        <v>0.66666666666666663</v>
      </c>
      <c r="N22" s="27">
        <f>PRODUCT(I22/O22)</f>
        <v>0.15384615384615385</v>
      </c>
      <c r="O22" s="23">
        <v>13</v>
      </c>
      <c r="P22" s="107" t="s">
        <v>23</v>
      </c>
      <c r="Q22" s="108"/>
      <c r="R22" s="108"/>
      <c r="S22" s="109" t="s">
        <v>56</v>
      </c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10" t="s">
        <v>57</v>
      </c>
      <c r="AE22" s="109"/>
      <c r="AF22" s="111" t="s">
        <v>58</v>
      </c>
      <c r="AG22" s="8"/>
      <c r="AH22" s="8"/>
      <c r="AI22" s="8"/>
      <c r="AJ22" s="8"/>
      <c r="AK22" s="8"/>
      <c r="AL22" s="8"/>
    </row>
    <row r="23" spans="1:38" ht="15" customHeight="1" x14ac:dyDescent="0.2">
      <c r="A23" s="1"/>
      <c r="B23" s="48" t="s">
        <v>19</v>
      </c>
      <c r="C23" s="49"/>
      <c r="D23" s="50"/>
      <c r="E23" s="29">
        <f>PRODUCT(U17)</f>
        <v>12</v>
      </c>
      <c r="F23" s="29">
        <f>PRODUCT(V17)</f>
        <v>0</v>
      </c>
      <c r="G23" s="29">
        <f>PRODUCT(W17)</f>
        <v>3</v>
      </c>
      <c r="H23" s="29">
        <f>PRODUCT(X17)</f>
        <v>2</v>
      </c>
      <c r="I23" s="29">
        <f>PRODUCT(Y17)</f>
        <v>25</v>
      </c>
      <c r="J23" s="1"/>
      <c r="K23" s="51">
        <f>PRODUCT((F23+G23)/E23)</f>
        <v>0.25</v>
      </c>
      <c r="L23" s="51">
        <f>PRODUCT(H23/E23)</f>
        <v>0.16666666666666666</v>
      </c>
      <c r="M23" s="51">
        <f>PRODUCT(I23/E23)</f>
        <v>2.0833333333333335</v>
      </c>
      <c r="N23" s="52">
        <f>PRODUCT(I23/O23)</f>
        <v>0.49019607843137253</v>
      </c>
      <c r="O23" s="23">
        <v>51</v>
      </c>
      <c r="P23" s="107" t="s">
        <v>24</v>
      </c>
      <c r="Q23" s="108"/>
      <c r="R23" s="108"/>
      <c r="S23" s="109" t="s">
        <v>54</v>
      </c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10" t="s">
        <v>53</v>
      </c>
      <c r="AE23" s="109"/>
      <c r="AF23" s="111" t="s">
        <v>55</v>
      </c>
      <c r="AG23" s="8"/>
      <c r="AH23" s="8"/>
      <c r="AI23" s="8"/>
      <c r="AJ23" s="8"/>
      <c r="AK23" s="8"/>
      <c r="AL23" s="8"/>
    </row>
    <row r="24" spans="1:38" ht="15" customHeight="1" x14ac:dyDescent="0.2">
      <c r="A24" s="1"/>
      <c r="B24" s="53" t="s">
        <v>20</v>
      </c>
      <c r="C24" s="54"/>
      <c r="D24" s="55"/>
      <c r="E24" s="18">
        <f>SUM(E21:E23)</f>
        <v>101</v>
      </c>
      <c r="F24" s="18">
        <f>SUM(F21:F23)</f>
        <v>2</v>
      </c>
      <c r="G24" s="18">
        <f>SUM(G21:G23)</f>
        <v>12</v>
      </c>
      <c r="H24" s="18">
        <f>SUM(H21:H23)</f>
        <v>31</v>
      </c>
      <c r="I24" s="18">
        <f>SUM(I21:I23)</f>
        <v>239</v>
      </c>
      <c r="J24" s="1"/>
      <c r="K24" s="56">
        <f>PRODUCT((F24+G24)/E24)</f>
        <v>0.13861386138613863</v>
      </c>
      <c r="L24" s="56">
        <f>PRODUCT(H24/E24)</f>
        <v>0.30693069306930693</v>
      </c>
      <c r="M24" s="56">
        <f>PRODUCT(I24/E24)</f>
        <v>2.3663366336633662</v>
      </c>
      <c r="N24" s="31">
        <f>PRODUCT(I24/O24)</f>
        <v>0.44259259259259259</v>
      </c>
      <c r="O24" s="23">
        <f>SUM(O21:O23)</f>
        <v>540</v>
      </c>
      <c r="P24" s="112" t="s">
        <v>25</v>
      </c>
      <c r="Q24" s="113"/>
      <c r="R24" s="113"/>
      <c r="S24" s="114" t="s">
        <v>60</v>
      </c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 t="s">
        <v>59</v>
      </c>
      <c r="AE24" s="114"/>
      <c r="AF24" s="78" t="s">
        <v>61</v>
      </c>
      <c r="AG24" s="8"/>
      <c r="AH24" s="8"/>
      <c r="AI24" s="8"/>
      <c r="AJ24" s="8"/>
      <c r="AK24" s="8"/>
      <c r="AL24" s="8"/>
    </row>
    <row r="25" spans="1:38" s="9" customFormat="1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3"/>
      <c r="P25" s="1"/>
      <c r="Q25" s="1"/>
      <c r="R25" s="1"/>
      <c r="S25" s="1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  <c r="AL25" s="8"/>
    </row>
    <row r="26" spans="1:38" ht="15" customHeight="1" x14ac:dyDescent="0.25">
      <c r="A26" s="1"/>
      <c r="B26" s="1" t="s">
        <v>40</v>
      </c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8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8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8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 t="s">
        <v>84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8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 t="s">
        <v>91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8"/>
      <c r="AH30" s="8"/>
      <c r="AI30" s="8"/>
      <c r="AJ30" s="8"/>
      <c r="AK30" s="8"/>
      <c r="AL30" s="8"/>
    </row>
    <row r="31" spans="1:38" s="59" customFormat="1" ht="15" customHeight="1" x14ac:dyDescent="0.25">
      <c r="A31" s="1"/>
      <c r="B31" s="1"/>
      <c r="C31" s="8"/>
      <c r="D31" s="81" t="s">
        <v>109</v>
      </c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1"/>
      <c r="Q31" s="1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8"/>
      <c r="AH31" s="8"/>
      <c r="AI31" s="8"/>
      <c r="AJ31" s="8"/>
      <c r="AK31" s="8"/>
      <c r="AL31" s="8"/>
    </row>
    <row r="32" spans="1:38" s="59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1"/>
      <c r="Q32" s="1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8"/>
      <c r="AH32" s="8"/>
      <c r="AI32" s="8"/>
      <c r="AJ32" s="8"/>
      <c r="AK32" s="8"/>
      <c r="AL32" s="8"/>
    </row>
    <row r="33" spans="1:38" s="59" customFormat="1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8"/>
      <c r="AH33" s="8"/>
      <c r="AI33" s="8"/>
      <c r="AJ33" s="8"/>
      <c r="AK33" s="8"/>
      <c r="AL33" s="8"/>
    </row>
    <row r="34" spans="1:38" s="59" customFormat="1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8"/>
      <c r="AH34" s="8"/>
      <c r="AI34" s="8"/>
      <c r="AJ34" s="8"/>
      <c r="AK34" s="8"/>
      <c r="AL34" s="8"/>
    </row>
    <row r="35" spans="1:38" s="59" customFormat="1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8"/>
      <c r="AH35" s="8"/>
      <c r="AI35" s="8"/>
      <c r="AJ35" s="8"/>
      <c r="AK35" s="8"/>
      <c r="AL35" s="8"/>
    </row>
    <row r="36" spans="1:38" s="59" customFormat="1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1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8"/>
      <c r="AH36" s="8"/>
      <c r="AI36" s="8"/>
      <c r="AJ36" s="8"/>
      <c r="AK36" s="8"/>
      <c r="AL36" s="8"/>
    </row>
    <row r="37" spans="1:38" s="59" customFormat="1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1"/>
      <c r="Q37" s="1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8"/>
      <c r="AH37" s="8"/>
      <c r="AI37" s="8"/>
      <c r="AJ37" s="8"/>
      <c r="AK37" s="8"/>
      <c r="AL37" s="8"/>
    </row>
    <row r="38" spans="1:38" s="59" customFormat="1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1"/>
      <c r="Q38" s="1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8"/>
      <c r="AH38" s="8"/>
      <c r="AI38" s="8"/>
      <c r="AJ38" s="8"/>
      <c r="AK38" s="8"/>
      <c r="AL38" s="8"/>
    </row>
    <row r="39" spans="1:38" s="59" customFormat="1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1"/>
      <c r="Q39" s="1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8"/>
      <c r="AH39" s="8"/>
      <c r="AI39" s="8"/>
      <c r="AJ39" s="8"/>
      <c r="AK39" s="8"/>
      <c r="AL39" s="8"/>
    </row>
    <row r="40" spans="1:38" s="59" customFormat="1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8"/>
      <c r="AH40" s="8"/>
      <c r="AI40" s="8"/>
      <c r="AJ40" s="8"/>
      <c r="AK40" s="8"/>
      <c r="AL40" s="8"/>
    </row>
    <row r="41" spans="1:38" s="59" customFormat="1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1"/>
      <c r="Q41" s="1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8"/>
      <c r="AH41" s="8"/>
      <c r="AI41" s="8"/>
      <c r="AJ41" s="8"/>
      <c r="AK41" s="8"/>
      <c r="AL41" s="8"/>
    </row>
    <row r="42" spans="1:38" s="59" customFormat="1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1"/>
      <c r="Q42" s="1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8"/>
      <c r="AH42" s="8"/>
      <c r="AI42" s="8"/>
      <c r="AJ42" s="8"/>
      <c r="AK42" s="8"/>
      <c r="AL42" s="8"/>
    </row>
    <row r="43" spans="1:38" s="59" customFormat="1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1"/>
      <c r="Q43" s="1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8"/>
      <c r="AH43" s="8"/>
      <c r="AI43" s="8"/>
      <c r="AJ43" s="8"/>
      <c r="AK43" s="8"/>
      <c r="AL43" s="8"/>
    </row>
    <row r="44" spans="1:38" s="59" customFormat="1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1"/>
      <c r="Q44" s="1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8"/>
      <c r="AH44" s="8"/>
      <c r="AI44" s="8"/>
      <c r="AJ44" s="8"/>
      <c r="AK44" s="8"/>
      <c r="AL44" s="8"/>
    </row>
    <row r="45" spans="1:38" s="59" customFormat="1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1"/>
      <c r="Q45" s="1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8"/>
      <c r="AH45" s="8"/>
      <c r="AI45" s="8"/>
      <c r="AJ45" s="8"/>
      <c r="AK45" s="8"/>
      <c r="AL45" s="8"/>
    </row>
    <row r="46" spans="1:38" s="59" customFormat="1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1"/>
      <c r="Q46" s="1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8"/>
      <c r="AH46" s="8"/>
      <c r="AI46" s="8"/>
      <c r="AJ46" s="8"/>
      <c r="AK46" s="8"/>
      <c r="AL46" s="8"/>
    </row>
    <row r="47" spans="1:38" s="59" customFormat="1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1"/>
      <c r="Q47" s="1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8"/>
      <c r="AH47" s="8"/>
      <c r="AI47" s="8"/>
      <c r="AJ47" s="8"/>
      <c r="AK47" s="8"/>
      <c r="AL47" s="8"/>
    </row>
    <row r="48" spans="1:38" s="59" customFormat="1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1"/>
      <c r="Q48" s="1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8"/>
      <c r="AH48" s="8"/>
      <c r="AI48" s="8"/>
      <c r="AJ48" s="8"/>
      <c r="AK48" s="8"/>
      <c r="AL48" s="8"/>
    </row>
    <row r="49" spans="1:38" s="59" customFormat="1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1"/>
      <c r="Q49" s="1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8"/>
      <c r="AH49" s="8"/>
      <c r="AI49" s="8"/>
      <c r="AJ49" s="8"/>
      <c r="AK49" s="8"/>
      <c r="AL49" s="8"/>
    </row>
    <row r="50" spans="1:38" s="59" customFormat="1" ht="15" customHeight="1" x14ac:dyDescent="0.25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1"/>
      <c r="Q50" s="1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8"/>
      <c r="AH50" s="8"/>
      <c r="AI50" s="8"/>
      <c r="AJ50" s="8"/>
      <c r="AK50" s="8"/>
      <c r="AL50" s="8"/>
    </row>
    <row r="51" spans="1:38" s="59" customFormat="1" ht="15" customHeight="1" x14ac:dyDescent="0.25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1"/>
      <c r="Q51" s="1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8"/>
      <c r="AH51" s="8"/>
      <c r="AI51" s="8"/>
      <c r="AJ51" s="8"/>
      <c r="AK51" s="8"/>
      <c r="AL51" s="8"/>
    </row>
    <row r="52" spans="1:38" s="59" customFormat="1" ht="15" customHeight="1" x14ac:dyDescent="0.25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1"/>
      <c r="Q52" s="1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8"/>
      <c r="AH52" s="8"/>
      <c r="AI52" s="8"/>
      <c r="AJ52" s="8"/>
      <c r="AK52" s="8"/>
      <c r="AL52" s="8"/>
    </row>
    <row r="53" spans="1:38" s="59" customFormat="1" ht="15" customHeight="1" x14ac:dyDescent="0.25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1"/>
      <c r="Q53" s="1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8"/>
      <c r="AH53" s="8"/>
      <c r="AI53" s="8"/>
      <c r="AJ53" s="8"/>
      <c r="AK53" s="8"/>
      <c r="AL53" s="8"/>
    </row>
    <row r="54" spans="1:38" s="59" customFormat="1" ht="15" customHeight="1" x14ac:dyDescent="0.25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1"/>
      <c r="Q54" s="1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8"/>
      <c r="AH54" s="8"/>
      <c r="AI54" s="8"/>
      <c r="AJ54" s="8"/>
      <c r="AK54" s="8"/>
      <c r="AL54" s="8"/>
    </row>
    <row r="55" spans="1:38" s="59" customFormat="1" ht="15" customHeight="1" x14ac:dyDescent="0.25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1"/>
      <c r="Q55" s="1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8"/>
      <c r="AH55" s="8"/>
      <c r="AI55" s="8"/>
      <c r="AJ55" s="8"/>
      <c r="AK55" s="8"/>
      <c r="AL55" s="8"/>
    </row>
    <row r="56" spans="1:38" s="59" customFormat="1" ht="15" customHeight="1" x14ac:dyDescent="0.25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1"/>
      <c r="Q56" s="1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8"/>
      <c r="AH56" s="8"/>
      <c r="AI56" s="8"/>
      <c r="AJ56" s="8"/>
      <c r="AK56" s="8"/>
      <c r="AL56" s="8"/>
    </row>
    <row r="57" spans="1:38" s="59" customFormat="1" ht="15" customHeight="1" x14ac:dyDescent="0.25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1"/>
      <c r="Q57" s="1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8"/>
      <c r="AH57" s="8"/>
      <c r="AI57" s="8"/>
      <c r="AJ57" s="8"/>
      <c r="AK57" s="8"/>
      <c r="AL57" s="8"/>
    </row>
    <row r="58" spans="1:38" s="59" customFormat="1" ht="15" customHeight="1" x14ac:dyDescent="0.25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1"/>
      <c r="Q58" s="1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8"/>
      <c r="AH58" s="8"/>
      <c r="AI58" s="8"/>
      <c r="AJ58" s="8"/>
      <c r="AK58" s="8"/>
      <c r="AL58" s="8"/>
    </row>
    <row r="59" spans="1:38" s="59" customFormat="1" ht="15" customHeight="1" x14ac:dyDescent="0.25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1"/>
      <c r="Q59" s="1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8"/>
      <c r="AH59" s="8"/>
      <c r="AI59" s="8"/>
      <c r="AJ59" s="8"/>
      <c r="AK59" s="8"/>
      <c r="AL59" s="8"/>
    </row>
    <row r="60" spans="1:38" s="59" customFormat="1" ht="15" customHeight="1" x14ac:dyDescent="0.25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1"/>
      <c r="Q60" s="1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8"/>
      <c r="AH60" s="8"/>
      <c r="AI60" s="8"/>
      <c r="AJ60" s="8"/>
      <c r="AK60" s="8"/>
      <c r="AL60" s="8"/>
    </row>
    <row r="61" spans="1:38" s="59" customFormat="1" ht="15" customHeight="1" x14ac:dyDescent="0.25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1"/>
      <c r="Q61" s="1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8"/>
      <c r="AH61" s="8"/>
      <c r="AI61" s="8"/>
      <c r="AJ61" s="8"/>
      <c r="AK61" s="8"/>
      <c r="AL61" s="8"/>
    </row>
    <row r="62" spans="1:38" s="59" customFormat="1" ht="15" customHeight="1" x14ac:dyDescent="0.25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1"/>
      <c r="Q62" s="1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8"/>
      <c r="AH62" s="8"/>
      <c r="AI62" s="8"/>
      <c r="AJ62" s="8"/>
      <c r="AK62" s="8"/>
      <c r="AL62" s="8"/>
    </row>
    <row r="63" spans="1:38" s="59" customFormat="1" ht="15" customHeight="1" x14ac:dyDescent="0.25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1"/>
      <c r="Q63" s="1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8"/>
      <c r="AH63" s="8"/>
      <c r="AI63" s="8"/>
      <c r="AJ63" s="8"/>
      <c r="AK63" s="8"/>
      <c r="AL63" s="8"/>
    </row>
    <row r="64" spans="1:38" s="59" customFormat="1" ht="15" customHeight="1" x14ac:dyDescent="0.25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1"/>
      <c r="Q64" s="1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8"/>
      <c r="AH64" s="8"/>
      <c r="AI64" s="8"/>
      <c r="AJ64" s="8"/>
      <c r="AK64" s="8"/>
      <c r="AL64" s="8"/>
    </row>
    <row r="65" spans="1:38" s="59" customFormat="1" ht="15" customHeight="1" x14ac:dyDescent="0.25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1"/>
      <c r="Q65" s="1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8"/>
      <c r="AH65" s="8"/>
      <c r="AI65" s="8"/>
      <c r="AJ65" s="8"/>
      <c r="AK65" s="8"/>
      <c r="AL65" s="8"/>
    </row>
    <row r="66" spans="1:38" s="59" customFormat="1" ht="15" customHeight="1" x14ac:dyDescent="0.25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1"/>
      <c r="Q66" s="1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8"/>
      <c r="AH66" s="8"/>
      <c r="AI66" s="8"/>
      <c r="AJ66" s="8"/>
      <c r="AK66" s="8"/>
      <c r="AL66" s="8"/>
    </row>
    <row r="67" spans="1:38" s="59" customFormat="1" ht="15" customHeight="1" x14ac:dyDescent="0.25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1"/>
      <c r="Q67" s="1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8"/>
      <c r="AH67" s="8"/>
      <c r="AI67" s="8"/>
      <c r="AJ67" s="8"/>
      <c r="AK67" s="8"/>
      <c r="AL67" s="8"/>
    </row>
    <row r="68" spans="1:38" s="59" customFormat="1" ht="15" customHeight="1" x14ac:dyDescent="0.25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1"/>
      <c r="Q68" s="1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8"/>
      <c r="AH68" s="8"/>
      <c r="AI68" s="8"/>
      <c r="AJ68" s="8"/>
      <c r="AK68" s="8"/>
      <c r="AL68" s="8"/>
    </row>
    <row r="69" spans="1:38" s="59" customFormat="1" ht="15" customHeight="1" x14ac:dyDescent="0.25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1"/>
      <c r="Q69" s="1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8"/>
      <c r="AH69" s="8"/>
      <c r="AI69" s="8"/>
      <c r="AJ69" s="8"/>
      <c r="AK69" s="8"/>
      <c r="AL69" s="8"/>
    </row>
    <row r="70" spans="1:38" s="59" customFormat="1" ht="15" customHeight="1" x14ac:dyDescent="0.25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1"/>
      <c r="Q70" s="1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8"/>
      <c r="AH70" s="8"/>
      <c r="AI70" s="8"/>
      <c r="AJ70" s="8"/>
      <c r="AK70" s="8"/>
      <c r="AL70" s="8"/>
    </row>
    <row r="71" spans="1:38" s="59" customFormat="1" ht="15" customHeight="1" x14ac:dyDescent="0.25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1"/>
      <c r="Q71" s="1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8"/>
      <c r="AH71" s="8"/>
      <c r="AI71" s="8"/>
      <c r="AJ71" s="8"/>
      <c r="AK71" s="8"/>
      <c r="AL71" s="8"/>
    </row>
    <row r="72" spans="1:38" s="59" customFormat="1" ht="15" customHeight="1" x14ac:dyDescent="0.25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1"/>
      <c r="Q72" s="1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8"/>
      <c r="AH72" s="8"/>
      <c r="AI72" s="8"/>
      <c r="AJ72" s="8"/>
      <c r="AK72" s="8"/>
      <c r="AL72" s="8"/>
    </row>
    <row r="73" spans="1:38" s="59" customFormat="1" ht="15" customHeight="1" x14ac:dyDescent="0.25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1"/>
      <c r="Q73" s="1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8"/>
      <c r="AH73" s="8"/>
      <c r="AI73" s="8"/>
      <c r="AJ73" s="8"/>
      <c r="AK73" s="8"/>
      <c r="AL73" s="8"/>
    </row>
    <row r="74" spans="1:38" s="59" customFormat="1" ht="15" customHeight="1" x14ac:dyDescent="0.25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1"/>
      <c r="Q74" s="1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8"/>
      <c r="AH74" s="8"/>
      <c r="AI74" s="8"/>
      <c r="AJ74" s="8"/>
      <c r="AK74" s="8"/>
      <c r="AL74" s="8"/>
    </row>
    <row r="75" spans="1:38" s="59" customFormat="1" ht="15" customHeight="1" x14ac:dyDescent="0.25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1"/>
      <c r="Q75" s="1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8"/>
      <c r="AH75" s="8"/>
      <c r="AI75" s="8"/>
      <c r="AJ75" s="8"/>
      <c r="AK75" s="8"/>
      <c r="AL75" s="8"/>
    </row>
    <row r="76" spans="1:38" s="59" customFormat="1" ht="15" customHeight="1" x14ac:dyDescent="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1"/>
      <c r="Q76" s="1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8"/>
      <c r="AH76" s="8"/>
      <c r="AI76" s="8"/>
      <c r="AJ76" s="8"/>
      <c r="AK76" s="8"/>
      <c r="AL76" s="8"/>
    </row>
    <row r="77" spans="1:38" s="59" customFormat="1" ht="15" customHeight="1" x14ac:dyDescent="0.25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1"/>
      <c r="Q77" s="1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8"/>
      <c r="AH77" s="8"/>
      <c r="AI77" s="8"/>
      <c r="AJ77" s="8"/>
      <c r="AK77" s="8"/>
      <c r="AL77" s="8"/>
    </row>
    <row r="78" spans="1:38" s="59" customFormat="1" ht="15" customHeight="1" x14ac:dyDescent="0.25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1"/>
      <c r="Q78" s="1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8"/>
      <c r="AH78" s="8"/>
      <c r="AI78" s="8"/>
      <c r="AJ78" s="8"/>
      <c r="AK78" s="8"/>
      <c r="AL78" s="8"/>
    </row>
    <row r="79" spans="1:38" s="59" customFormat="1" ht="15" customHeight="1" x14ac:dyDescent="0.25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1"/>
      <c r="Q79" s="1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8"/>
      <c r="AH79" s="8"/>
      <c r="AI79" s="8"/>
      <c r="AJ79" s="8"/>
      <c r="AK79" s="8"/>
      <c r="AL79" s="8"/>
    </row>
    <row r="80" spans="1:38" s="59" customFormat="1" ht="15" customHeight="1" x14ac:dyDescent="0.25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1"/>
      <c r="Q80" s="1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8"/>
      <c r="AH80" s="8"/>
      <c r="AI80" s="8"/>
      <c r="AJ80" s="8"/>
      <c r="AK80" s="8"/>
      <c r="AL80" s="8"/>
    </row>
    <row r="81" spans="1:38" s="59" customFormat="1" ht="15" customHeight="1" x14ac:dyDescent="0.25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1"/>
      <c r="Q81" s="1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8"/>
      <c r="AH81" s="8"/>
      <c r="AI81" s="8"/>
      <c r="AJ81" s="8"/>
      <c r="AK81" s="8"/>
      <c r="AL81" s="8"/>
    </row>
    <row r="82" spans="1:38" s="59" customFormat="1" ht="15" customHeight="1" x14ac:dyDescent="0.25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1"/>
      <c r="Q82" s="1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8"/>
      <c r="AH82" s="8"/>
      <c r="AI82" s="8"/>
      <c r="AJ82" s="8"/>
      <c r="AK82" s="8"/>
      <c r="AL82" s="8"/>
    </row>
    <row r="83" spans="1:38" s="59" customFormat="1" ht="15" customHeight="1" x14ac:dyDescent="0.25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1"/>
      <c r="Q83" s="1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8"/>
      <c r="AH83" s="8"/>
      <c r="AI83" s="8"/>
      <c r="AJ83" s="8"/>
      <c r="AK83" s="8"/>
      <c r="AL83" s="8"/>
    </row>
    <row r="84" spans="1:38" s="59" customFormat="1" ht="15" customHeight="1" x14ac:dyDescent="0.25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1"/>
      <c r="Q84" s="1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8"/>
      <c r="AH84" s="8"/>
      <c r="AI84" s="8"/>
      <c r="AJ84" s="8"/>
      <c r="AK84" s="8"/>
      <c r="AL84" s="8"/>
    </row>
    <row r="85" spans="1:38" s="59" customFormat="1" ht="15" customHeight="1" x14ac:dyDescent="0.25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1"/>
      <c r="Q85" s="1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8"/>
      <c r="AH85" s="8"/>
      <c r="AI85" s="8"/>
      <c r="AJ85" s="8"/>
      <c r="AK85" s="8"/>
      <c r="AL85" s="8"/>
    </row>
    <row r="86" spans="1:38" s="59" customFormat="1" ht="15" customHeight="1" x14ac:dyDescent="0.25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1"/>
      <c r="Q86" s="1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8"/>
      <c r="AH86" s="8"/>
      <c r="AI86" s="8"/>
      <c r="AJ86" s="8"/>
      <c r="AK86" s="8"/>
      <c r="AL86" s="8"/>
    </row>
    <row r="87" spans="1:38" s="59" customFormat="1" ht="15" customHeight="1" x14ac:dyDescent="0.25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1"/>
      <c r="Q87" s="1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8"/>
      <c r="AH87" s="8"/>
      <c r="AI87" s="8"/>
      <c r="AJ87" s="8"/>
      <c r="AK87" s="8"/>
      <c r="AL87" s="8"/>
    </row>
    <row r="88" spans="1:38" s="59" customFormat="1" ht="15" customHeight="1" x14ac:dyDescent="0.25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1"/>
      <c r="Q88" s="1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8"/>
      <c r="AH88" s="8"/>
      <c r="AI88" s="8"/>
      <c r="AJ88" s="8"/>
      <c r="AK88" s="8"/>
      <c r="AL88" s="8"/>
    </row>
    <row r="89" spans="1:38" s="59" customFormat="1" ht="15" customHeight="1" x14ac:dyDescent="0.25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1"/>
      <c r="Q89" s="1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8"/>
      <c r="AH89" s="8"/>
      <c r="AI89" s="8"/>
      <c r="AJ89" s="8"/>
      <c r="AK89" s="8"/>
      <c r="AL89" s="8"/>
    </row>
    <row r="90" spans="1:38" s="59" customFormat="1" ht="15" customHeight="1" x14ac:dyDescent="0.25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1"/>
      <c r="Q90" s="1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8"/>
      <c r="AH90" s="8"/>
      <c r="AI90" s="8"/>
      <c r="AJ90" s="8"/>
      <c r="AK90" s="8"/>
      <c r="AL90" s="8"/>
    </row>
    <row r="91" spans="1:38" s="59" customFormat="1" ht="15" customHeight="1" x14ac:dyDescent="0.25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1"/>
      <c r="Q91" s="1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8"/>
      <c r="AH91" s="8"/>
      <c r="AI91" s="8"/>
      <c r="AJ91" s="8"/>
      <c r="AK91" s="8"/>
      <c r="AL91" s="8"/>
    </row>
    <row r="92" spans="1:38" s="59" customFormat="1" ht="15" customHeight="1" x14ac:dyDescent="0.25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1"/>
      <c r="Q92" s="1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8"/>
      <c r="AH92" s="8"/>
      <c r="AI92" s="8"/>
      <c r="AJ92" s="8"/>
      <c r="AK92" s="8"/>
      <c r="AL92" s="8"/>
    </row>
    <row r="93" spans="1:38" s="59" customFormat="1" ht="15" customHeight="1" x14ac:dyDescent="0.25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1"/>
      <c r="Q93" s="1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8"/>
      <c r="AH93" s="8"/>
      <c r="AI93" s="8"/>
      <c r="AJ93" s="8"/>
      <c r="AK93" s="8"/>
      <c r="AL93" s="8"/>
    </row>
    <row r="94" spans="1:38" s="59" customFormat="1" ht="15" customHeight="1" x14ac:dyDescent="0.25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1"/>
      <c r="Q94" s="1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8"/>
      <c r="AH94" s="8"/>
      <c r="AI94" s="8"/>
      <c r="AJ94" s="8"/>
      <c r="AK94" s="8"/>
      <c r="AL94" s="8"/>
    </row>
    <row r="95" spans="1:38" s="59" customFormat="1" ht="15" customHeight="1" x14ac:dyDescent="0.25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1"/>
      <c r="Q95" s="1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8"/>
      <c r="AH95" s="8"/>
      <c r="AI95" s="8"/>
      <c r="AJ95" s="8"/>
      <c r="AK95" s="8"/>
      <c r="AL95" s="8"/>
    </row>
    <row r="96" spans="1:38" s="59" customFormat="1" ht="15" customHeight="1" x14ac:dyDescent="0.25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1"/>
      <c r="Q96" s="1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8"/>
      <c r="AH96" s="8"/>
      <c r="AI96" s="8"/>
      <c r="AJ96" s="8"/>
      <c r="AK96" s="8"/>
      <c r="AL96" s="8"/>
    </row>
    <row r="97" spans="1:38" s="59" customFormat="1" ht="15" customHeight="1" x14ac:dyDescent="0.25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1"/>
      <c r="Q97" s="1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8"/>
      <c r="AH97" s="8"/>
      <c r="AI97" s="8"/>
      <c r="AJ97" s="8"/>
      <c r="AK97" s="8"/>
      <c r="AL97" s="8"/>
    </row>
    <row r="98" spans="1:38" s="59" customFormat="1" ht="15" customHeight="1" x14ac:dyDescent="0.25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1"/>
      <c r="Q98" s="1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8"/>
      <c r="AH98" s="8"/>
      <c r="AI98" s="8"/>
      <c r="AJ98" s="8"/>
      <c r="AK98" s="8"/>
      <c r="AL98" s="8"/>
    </row>
    <row r="99" spans="1:38" s="59" customFormat="1" ht="15" customHeight="1" x14ac:dyDescent="0.25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1"/>
      <c r="Q99" s="1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8"/>
      <c r="AH99" s="8"/>
      <c r="AI99" s="8"/>
      <c r="AJ99" s="8"/>
      <c r="AK99" s="8"/>
      <c r="AL99" s="8"/>
    </row>
    <row r="100" spans="1:38" s="59" customFormat="1" ht="15" customHeight="1" x14ac:dyDescent="0.25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1"/>
      <c r="Q100" s="1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8"/>
      <c r="AH100" s="8"/>
      <c r="AI100" s="8"/>
      <c r="AJ100" s="8"/>
      <c r="AK100" s="8"/>
      <c r="AL100" s="8"/>
    </row>
    <row r="101" spans="1:38" s="59" customFormat="1" ht="15" customHeight="1" x14ac:dyDescent="0.25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1"/>
      <c r="Q101" s="1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8"/>
      <c r="AH101" s="8"/>
      <c r="AI101" s="8"/>
      <c r="AJ101" s="8"/>
      <c r="AK101" s="8"/>
      <c r="AL101" s="8"/>
    </row>
    <row r="102" spans="1:38" s="59" customFormat="1" ht="15" customHeight="1" x14ac:dyDescent="0.25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1"/>
      <c r="Q102" s="1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8"/>
      <c r="AH102" s="8"/>
      <c r="AI102" s="8"/>
      <c r="AJ102" s="8"/>
      <c r="AK102" s="8"/>
      <c r="AL102" s="8"/>
    </row>
    <row r="103" spans="1:38" s="59" customFormat="1" ht="15" customHeight="1" x14ac:dyDescent="0.25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1"/>
      <c r="Q103" s="1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8"/>
      <c r="AH103" s="8"/>
      <c r="AI103" s="8"/>
      <c r="AJ103" s="8"/>
      <c r="AK103" s="8"/>
      <c r="AL103" s="8"/>
    </row>
    <row r="104" spans="1:38" s="59" customFormat="1" ht="15" customHeight="1" x14ac:dyDescent="0.25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1"/>
      <c r="Q104" s="1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8"/>
      <c r="AH104" s="8"/>
      <c r="AI104" s="8"/>
      <c r="AJ104" s="8"/>
      <c r="AK104" s="8"/>
      <c r="AL104" s="8"/>
    </row>
    <row r="105" spans="1:38" s="59" customFormat="1" ht="15" customHeight="1" x14ac:dyDescent="0.25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1"/>
      <c r="Q105" s="1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8"/>
      <c r="AH105" s="8"/>
      <c r="AI105" s="8"/>
      <c r="AJ105" s="8"/>
      <c r="AK105" s="8"/>
      <c r="AL105" s="8"/>
    </row>
    <row r="106" spans="1:38" s="59" customFormat="1" ht="15" customHeight="1" x14ac:dyDescent="0.25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1"/>
      <c r="Q106" s="1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8"/>
      <c r="AH106" s="8"/>
      <c r="AI106" s="8"/>
      <c r="AJ106" s="8"/>
      <c r="AK106" s="8"/>
      <c r="AL106" s="8"/>
    </row>
    <row r="107" spans="1:38" s="59" customFormat="1" ht="15" customHeight="1" x14ac:dyDescent="0.25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1"/>
      <c r="Q107" s="1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8"/>
      <c r="AH107" s="8"/>
      <c r="AI107" s="8"/>
      <c r="AJ107" s="8"/>
      <c r="AK107" s="8"/>
      <c r="AL107" s="8"/>
    </row>
    <row r="108" spans="1:38" s="59" customFormat="1" ht="15" customHeight="1" x14ac:dyDescent="0.25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1"/>
      <c r="Q108" s="1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8"/>
      <c r="AH108" s="8"/>
      <c r="AI108" s="8"/>
      <c r="AJ108" s="8"/>
      <c r="AK108" s="8"/>
      <c r="AL108" s="8"/>
    </row>
    <row r="109" spans="1:38" s="59" customFormat="1" ht="15" customHeight="1" x14ac:dyDescent="0.25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1"/>
      <c r="Q109" s="1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8"/>
      <c r="AH109" s="8"/>
      <c r="AI109" s="8"/>
      <c r="AJ109" s="8"/>
      <c r="AK109" s="8"/>
      <c r="AL109" s="8"/>
    </row>
    <row r="110" spans="1:38" s="59" customFormat="1" ht="15" customHeight="1" x14ac:dyDescent="0.25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1"/>
      <c r="Q110" s="1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8"/>
      <c r="AH110" s="8"/>
      <c r="AI110" s="8"/>
      <c r="AJ110" s="8"/>
      <c r="AK110" s="8"/>
      <c r="AL110" s="8"/>
    </row>
    <row r="111" spans="1:38" s="59" customFormat="1" ht="15" customHeight="1" x14ac:dyDescent="0.25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1"/>
      <c r="Q111" s="1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8"/>
      <c r="AH111" s="8"/>
      <c r="AI111" s="8"/>
      <c r="AJ111" s="8"/>
      <c r="AK111" s="8"/>
      <c r="AL111" s="8"/>
    </row>
    <row r="112" spans="1:38" s="59" customFormat="1" ht="15" customHeight="1" x14ac:dyDescent="0.25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1"/>
      <c r="Q112" s="1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8"/>
      <c r="AH112" s="8"/>
      <c r="AI112" s="8"/>
      <c r="AJ112" s="8"/>
      <c r="AK112" s="8"/>
      <c r="AL112" s="8"/>
    </row>
    <row r="113" spans="1:38" s="59" customFormat="1" ht="15" customHeight="1" x14ac:dyDescent="0.25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1"/>
      <c r="Q113" s="1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8"/>
      <c r="AH113" s="8"/>
      <c r="AI113" s="8"/>
      <c r="AJ113" s="8"/>
      <c r="AK113" s="8"/>
      <c r="AL113" s="8"/>
    </row>
    <row r="114" spans="1:38" s="59" customFormat="1" ht="15" customHeight="1" x14ac:dyDescent="0.25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1"/>
      <c r="Q114" s="1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8"/>
      <c r="AH114" s="8"/>
      <c r="AI114" s="8"/>
      <c r="AJ114" s="8"/>
      <c r="AK114" s="8"/>
      <c r="AL114" s="8"/>
    </row>
    <row r="115" spans="1:38" s="59" customFormat="1" ht="15" customHeight="1" x14ac:dyDescent="0.25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1"/>
      <c r="Q115" s="1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8"/>
      <c r="AH115" s="8"/>
      <c r="AI115" s="8"/>
      <c r="AJ115" s="8"/>
      <c r="AK115" s="8"/>
      <c r="AL115" s="8"/>
    </row>
    <row r="116" spans="1:38" s="59" customFormat="1" ht="15" customHeight="1" x14ac:dyDescent="0.25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1"/>
      <c r="Q116" s="1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8"/>
      <c r="AH116" s="8"/>
      <c r="AI116" s="8"/>
      <c r="AJ116" s="8"/>
      <c r="AK116" s="8"/>
      <c r="AL116" s="8"/>
    </row>
    <row r="117" spans="1:38" s="59" customFormat="1" ht="15" customHeight="1" x14ac:dyDescent="0.25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1"/>
      <c r="Q117" s="1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8"/>
      <c r="AH117" s="8"/>
      <c r="AI117" s="8"/>
      <c r="AJ117" s="8"/>
      <c r="AK117" s="8"/>
      <c r="AL117" s="8"/>
    </row>
    <row r="118" spans="1:38" s="59" customFormat="1" ht="15" customHeight="1" x14ac:dyDescent="0.25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1"/>
      <c r="Q118" s="1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8"/>
      <c r="AH118" s="8"/>
      <c r="AI118" s="8"/>
      <c r="AJ118" s="8"/>
      <c r="AK118" s="8"/>
      <c r="AL118" s="8"/>
    </row>
    <row r="119" spans="1:38" s="59" customFormat="1" ht="15" customHeight="1" x14ac:dyDescent="0.25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1"/>
      <c r="Q119" s="1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8"/>
      <c r="AH119" s="8"/>
      <c r="AI119" s="8"/>
      <c r="AJ119" s="8"/>
      <c r="AK119" s="8"/>
      <c r="AL119" s="8"/>
    </row>
    <row r="120" spans="1:38" s="59" customFormat="1" ht="15" customHeight="1" x14ac:dyDescent="0.25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1"/>
      <c r="Q120" s="1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8"/>
      <c r="AH120" s="8"/>
      <c r="AI120" s="8"/>
      <c r="AJ120" s="8"/>
      <c r="AK120" s="8"/>
      <c r="AL120" s="8"/>
    </row>
    <row r="121" spans="1:38" s="59" customFormat="1" ht="15" customHeight="1" x14ac:dyDescent="0.25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1"/>
      <c r="Q121" s="1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8"/>
      <c r="AH121" s="8"/>
      <c r="AI121" s="8"/>
      <c r="AJ121" s="8"/>
      <c r="AK121" s="8"/>
      <c r="AL121" s="8"/>
    </row>
    <row r="122" spans="1:38" s="59" customFormat="1" ht="15" customHeight="1" x14ac:dyDescent="0.25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1"/>
      <c r="Q122" s="1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8"/>
      <c r="AH122" s="8"/>
      <c r="AI122" s="8"/>
      <c r="AJ122" s="8"/>
      <c r="AK122" s="8"/>
      <c r="AL122" s="8"/>
    </row>
    <row r="123" spans="1:38" s="59" customFormat="1" ht="15" customHeight="1" x14ac:dyDescent="0.25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1"/>
      <c r="Q123" s="1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8"/>
      <c r="AH123" s="8"/>
      <c r="AI123" s="8"/>
      <c r="AJ123" s="8"/>
      <c r="AK123" s="8"/>
      <c r="AL123" s="8"/>
    </row>
    <row r="124" spans="1:38" s="59" customFormat="1" ht="15" customHeight="1" x14ac:dyDescent="0.25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1"/>
      <c r="Q124" s="1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8"/>
      <c r="AH124" s="8"/>
      <c r="AI124" s="8"/>
      <c r="AJ124" s="8"/>
      <c r="AK124" s="8"/>
      <c r="AL124" s="8"/>
    </row>
    <row r="125" spans="1:38" s="59" customFormat="1" ht="15" customHeight="1" x14ac:dyDescent="0.25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1"/>
      <c r="Q125" s="1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8"/>
      <c r="AH125" s="8"/>
      <c r="AI125" s="8"/>
      <c r="AJ125" s="8"/>
      <c r="AK125" s="8"/>
      <c r="AL125" s="8"/>
    </row>
    <row r="126" spans="1:38" s="59" customFormat="1" ht="15" customHeight="1" x14ac:dyDescent="0.25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1"/>
      <c r="Q126" s="1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8"/>
      <c r="AH126" s="8"/>
      <c r="AI126" s="8"/>
      <c r="AJ126" s="8"/>
      <c r="AK126" s="8"/>
      <c r="AL126" s="8"/>
    </row>
    <row r="127" spans="1:38" s="59" customFormat="1" ht="15" customHeight="1" x14ac:dyDescent="0.25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1"/>
      <c r="Q127" s="1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8"/>
      <c r="AH127" s="8"/>
      <c r="AI127" s="8"/>
      <c r="AJ127" s="8"/>
      <c r="AK127" s="8"/>
      <c r="AL127" s="8"/>
    </row>
    <row r="128" spans="1:38" s="59" customFormat="1" ht="15" customHeight="1" x14ac:dyDescent="0.25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1"/>
      <c r="Q128" s="1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8"/>
      <c r="AH128" s="8"/>
      <c r="AI128" s="8"/>
      <c r="AJ128" s="8"/>
      <c r="AK128" s="8"/>
      <c r="AL128" s="8"/>
    </row>
    <row r="129" spans="1:38" s="59" customFormat="1" ht="15" customHeight="1" x14ac:dyDescent="0.25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1"/>
      <c r="Q129" s="1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8"/>
      <c r="AH129" s="8"/>
      <c r="AI129" s="8"/>
      <c r="AJ129" s="8"/>
      <c r="AK129" s="8"/>
      <c r="AL129" s="8"/>
    </row>
    <row r="130" spans="1:38" s="59" customFormat="1" ht="15" customHeight="1" x14ac:dyDescent="0.25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1"/>
      <c r="Q130" s="1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8"/>
      <c r="AH130" s="8"/>
      <c r="AI130" s="8"/>
      <c r="AJ130" s="8"/>
      <c r="AK130" s="8"/>
      <c r="AL130" s="8"/>
    </row>
    <row r="131" spans="1:38" s="59" customFormat="1" ht="15" customHeight="1" x14ac:dyDescent="0.25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1"/>
      <c r="Q131" s="1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8"/>
      <c r="AH131" s="8"/>
      <c r="AI131" s="8"/>
      <c r="AJ131" s="8"/>
      <c r="AK131" s="8"/>
      <c r="AL131" s="8"/>
    </row>
    <row r="132" spans="1:38" s="59" customFormat="1" ht="15" customHeight="1" x14ac:dyDescent="0.25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1"/>
      <c r="Q132" s="1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8"/>
      <c r="AH132" s="8"/>
      <c r="AI132" s="8"/>
      <c r="AJ132" s="8"/>
      <c r="AK132" s="8"/>
      <c r="AL132" s="8"/>
    </row>
    <row r="133" spans="1:38" s="59" customFormat="1" ht="15" customHeight="1" x14ac:dyDescent="0.25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1"/>
      <c r="Q133" s="1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8"/>
      <c r="AH133" s="8"/>
      <c r="AI133" s="8"/>
      <c r="AJ133" s="8"/>
      <c r="AK133" s="8"/>
      <c r="AL133" s="8"/>
    </row>
    <row r="134" spans="1:38" s="59" customFormat="1" ht="15" customHeight="1" x14ac:dyDescent="0.25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1"/>
      <c r="Q134" s="1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8"/>
      <c r="AH134" s="8"/>
      <c r="AI134" s="8"/>
      <c r="AJ134" s="8"/>
      <c r="AK134" s="8"/>
      <c r="AL134" s="8"/>
    </row>
    <row r="135" spans="1:38" s="59" customFormat="1" ht="15" customHeight="1" x14ac:dyDescent="0.25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1"/>
      <c r="Q135" s="1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8"/>
      <c r="AH135" s="8"/>
      <c r="AI135" s="8"/>
      <c r="AJ135" s="8"/>
      <c r="AK135" s="8"/>
      <c r="AL135" s="8"/>
    </row>
    <row r="136" spans="1:38" s="59" customFormat="1" ht="15" customHeight="1" x14ac:dyDescent="0.25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1"/>
      <c r="Q136" s="1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8"/>
      <c r="AH136" s="8"/>
      <c r="AI136" s="8"/>
      <c r="AJ136" s="8"/>
      <c r="AK136" s="8"/>
      <c r="AL136" s="8"/>
    </row>
    <row r="137" spans="1:38" s="59" customFormat="1" ht="15" customHeight="1" x14ac:dyDescent="0.25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1"/>
      <c r="Q137" s="1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8"/>
      <c r="AH137" s="8"/>
      <c r="AI137" s="8"/>
      <c r="AJ137" s="8"/>
      <c r="AK137" s="8"/>
      <c r="AL137" s="8"/>
    </row>
    <row r="138" spans="1:38" s="59" customFormat="1" ht="15" customHeight="1" x14ac:dyDescent="0.25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1"/>
      <c r="Q138" s="1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8"/>
      <c r="AH138" s="8"/>
      <c r="AI138" s="8"/>
      <c r="AJ138" s="8"/>
      <c r="AK138" s="8"/>
      <c r="AL138" s="8"/>
    </row>
    <row r="139" spans="1:38" s="59" customFormat="1" ht="15" customHeight="1" x14ac:dyDescent="0.25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1"/>
      <c r="Q139" s="1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8"/>
      <c r="AH139" s="8"/>
      <c r="AI139" s="8"/>
      <c r="AJ139" s="8"/>
      <c r="AK139" s="8"/>
      <c r="AL139" s="8"/>
    </row>
    <row r="140" spans="1:38" s="59" customFormat="1" ht="15" customHeight="1" x14ac:dyDescent="0.25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1"/>
      <c r="Q140" s="1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8"/>
      <c r="AH140" s="8"/>
      <c r="AI140" s="8"/>
      <c r="AJ140" s="8"/>
      <c r="AK140" s="8"/>
      <c r="AL140" s="8"/>
    </row>
    <row r="141" spans="1:38" s="59" customFormat="1" ht="15" customHeight="1" x14ac:dyDescent="0.25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1"/>
      <c r="Q141" s="1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8"/>
      <c r="AH141" s="8"/>
      <c r="AI141" s="8"/>
      <c r="AJ141" s="8"/>
      <c r="AK141" s="8"/>
      <c r="AL141" s="8"/>
    </row>
    <row r="142" spans="1:38" s="59" customFormat="1" ht="15" customHeight="1" x14ac:dyDescent="0.25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1"/>
      <c r="Q142" s="1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8"/>
      <c r="AH142" s="8"/>
      <c r="AI142" s="8"/>
      <c r="AJ142" s="8"/>
      <c r="AK142" s="8"/>
      <c r="AL142" s="8"/>
    </row>
    <row r="143" spans="1:38" s="59" customFormat="1" ht="15" customHeight="1" x14ac:dyDescent="0.25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1"/>
      <c r="Q143" s="1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8"/>
      <c r="AH143" s="8"/>
      <c r="AI143" s="8"/>
      <c r="AJ143" s="8"/>
      <c r="AK143" s="8"/>
      <c r="AL143" s="8"/>
    </row>
    <row r="144" spans="1:38" s="59" customFormat="1" ht="15" customHeight="1" x14ac:dyDescent="0.25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1"/>
      <c r="Q144" s="1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8"/>
      <c r="AH144" s="8"/>
      <c r="AI144" s="8"/>
      <c r="AJ144" s="8"/>
      <c r="AK144" s="8"/>
      <c r="AL144" s="8"/>
    </row>
    <row r="145" spans="1:38" s="59" customFormat="1" ht="15" customHeight="1" x14ac:dyDescent="0.25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1"/>
      <c r="Q145" s="1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8"/>
      <c r="AH145" s="8"/>
      <c r="AI145" s="8"/>
      <c r="AJ145" s="8"/>
      <c r="AK145" s="8"/>
      <c r="AL145" s="8"/>
    </row>
    <row r="146" spans="1:38" s="59" customFormat="1" ht="15" customHeight="1" x14ac:dyDescent="0.25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1"/>
      <c r="Q146" s="1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8"/>
      <c r="AH146" s="8"/>
      <c r="AI146" s="8"/>
      <c r="AJ146" s="8"/>
      <c r="AK146" s="8"/>
      <c r="AL146" s="8"/>
    </row>
    <row r="147" spans="1:38" s="59" customFormat="1" ht="15" customHeight="1" x14ac:dyDescent="0.25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1"/>
      <c r="Q147" s="1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8"/>
      <c r="AH147" s="8"/>
      <c r="AI147" s="8"/>
      <c r="AJ147" s="8"/>
      <c r="AK147" s="8"/>
      <c r="AL147" s="8"/>
    </row>
    <row r="148" spans="1:38" s="59" customFormat="1" ht="15" customHeight="1" x14ac:dyDescent="0.25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1"/>
      <c r="Q148" s="1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8"/>
      <c r="AH148" s="8"/>
      <c r="AI148" s="8"/>
      <c r="AJ148" s="8"/>
      <c r="AK148" s="8"/>
      <c r="AL148" s="8"/>
    </row>
    <row r="149" spans="1:38" s="59" customFormat="1" ht="15" customHeight="1" x14ac:dyDescent="0.25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1"/>
      <c r="Q149" s="1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8"/>
      <c r="AH149" s="8"/>
      <c r="AI149" s="8"/>
      <c r="AJ149" s="8"/>
      <c r="AK149" s="8"/>
      <c r="AL149" s="8"/>
    </row>
    <row r="150" spans="1:38" s="59" customFormat="1" ht="15" customHeight="1" x14ac:dyDescent="0.25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1"/>
      <c r="Q150" s="1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8"/>
      <c r="AH150" s="8"/>
      <c r="AI150" s="8"/>
      <c r="AJ150" s="8"/>
      <c r="AK150" s="8"/>
      <c r="AL150" s="8"/>
    </row>
    <row r="151" spans="1:38" s="59" customFormat="1" ht="15" customHeight="1" x14ac:dyDescent="0.25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1"/>
      <c r="Q151" s="1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8"/>
      <c r="AH151" s="8"/>
      <c r="AI151" s="8"/>
      <c r="AJ151" s="8"/>
      <c r="AK151" s="8"/>
      <c r="AL151" s="8"/>
    </row>
    <row r="152" spans="1:38" s="59" customFormat="1" ht="15" customHeight="1" x14ac:dyDescent="0.25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1"/>
      <c r="Q152" s="1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8"/>
      <c r="AH152" s="8"/>
      <c r="AI152" s="8"/>
      <c r="AJ152" s="8"/>
      <c r="AK152" s="8"/>
      <c r="AL152" s="8"/>
    </row>
    <row r="153" spans="1:38" s="59" customFormat="1" ht="15" customHeight="1" x14ac:dyDescent="0.25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1"/>
      <c r="Q153" s="1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8"/>
      <c r="AH153" s="8"/>
      <c r="AI153" s="8"/>
      <c r="AJ153" s="8"/>
      <c r="AK153" s="8"/>
      <c r="AL153" s="8"/>
    </row>
    <row r="154" spans="1:38" s="59" customFormat="1" ht="15" customHeight="1" x14ac:dyDescent="0.25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1"/>
      <c r="Q154" s="1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8"/>
      <c r="AH154" s="8"/>
      <c r="AI154" s="8"/>
      <c r="AJ154" s="8"/>
      <c r="AK154" s="8"/>
      <c r="AL154" s="8"/>
    </row>
    <row r="155" spans="1:38" s="59" customFormat="1" ht="15" customHeight="1" x14ac:dyDescent="0.25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1"/>
      <c r="Q155" s="1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8"/>
      <c r="AH155" s="8"/>
      <c r="AI155" s="8"/>
      <c r="AJ155" s="8"/>
      <c r="AK155" s="8"/>
      <c r="AL155" s="8"/>
    </row>
    <row r="156" spans="1:38" s="59" customFormat="1" ht="15" customHeight="1" x14ac:dyDescent="0.25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1"/>
      <c r="Q156" s="1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8"/>
      <c r="AH156" s="8"/>
      <c r="AI156" s="8"/>
      <c r="AJ156" s="8"/>
      <c r="AK156" s="8"/>
      <c r="AL156" s="8"/>
    </row>
    <row r="157" spans="1:38" s="59" customFormat="1" ht="15" customHeight="1" x14ac:dyDescent="0.25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1"/>
      <c r="Q157" s="1"/>
      <c r="R157" s="1"/>
      <c r="S157" s="23"/>
      <c r="T157" s="23"/>
      <c r="U157" s="23"/>
      <c r="V157" s="23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8"/>
      <c r="AH157" s="8"/>
      <c r="AI157" s="8"/>
      <c r="AJ157" s="8"/>
      <c r="AK157" s="8"/>
      <c r="AL157" s="8"/>
    </row>
    <row r="158" spans="1:38" s="59" customFormat="1" ht="15" customHeight="1" x14ac:dyDescent="0.25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8"/>
      <c r="N158" s="58"/>
      <c r="O158" s="23"/>
      <c r="P158" s="1"/>
      <c r="Q158" s="1"/>
      <c r="R158" s="1"/>
      <c r="S158" s="23"/>
      <c r="T158" s="23"/>
      <c r="U158" s="23"/>
      <c r="V158" s="23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8"/>
      <c r="AH158" s="8"/>
      <c r="AI158" s="8"/>
      <c r="AJ158" s="8"/>
      <c r="AK158" s="8"/>
      <c r="AL158" s="8"/>
    </row>
    <row r="159" spans="1:38" s="59" customFormat="1" ht="15" customHeight="1" x14ac:dyDescent="0.25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58"/>
      <c r="N159" s="58"/>
      <c r="O159" s="23"/>
      <c r="P159" s="1"/>
      <c r="Q159" s="1"/>
      <c r="R159" s="1"/>
      <c r="S159" s="23"/>
      <c r="T159" s="23"/>
      <c r="U159" s="23"/>
      <c r="V159" s="23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8"/>
      <c r="AH159" s="8"/>
      <c r="AI159" s="8"/>
      <c r="AJ159" s="8"/>
      <c r="AK159" s="8"/>
      <c r="AL159" s="8"/>
    </row>
  </sheetData>
  <sortState xmlns:xlrd2="http://schemas.microsoft.com/office/spreadsheetml/2017/richdata2" ref="B15:Y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5703125" bestFit="1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46</v>
      </c>
      <c r="C1" s="2"/>
      <c r="D1" s="3"/>
      <c r="E1" s="4" t="s">
        <v>47</v>
      </c>
      <c r="F1" s="116"/>
      <c r="G1" s="73"/>
      <c r="H1" s="7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73"/>
      <c r="AD1" s="7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17" t="s">
        <v>92</v>
      </c>
      <c r="C2" s="70"/>
      <c r="D2" s="118"/>
      <c r="E2" s="13" t="s">
        <v>17</v>
      </c>
      <c r="F2" s="14"/>
      <c r="G2" s="14"/>
      <c r="H2" s="14"/>
      <c r="I2" s="20"/>
      <c r="J2" s="15"/>
      <c r="K2" s="28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19" t="s">
        <v>95</v>
      </c>
      <c r="Y2" s="120"/>
      <c r="Z2" s="121"/>
      <c r="AA2" s="13" t="s">
        <v>17</v>
      </c>
      <c r="AB2" s="14"/>
      <c r="AC2" s="14"/>
      <c r="AD2" s="14"/>
      <c r="AE2" s="20"/>
      <c r="AF2" s="15"/>
      <c r="AG2" s="28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2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26</v>
      </c>
      <c r="K3" s="122"/>
      <c r="L3" s="18" t="s">
        <v>14</v>
      </c>
      <c r="M3" s="18" t="s">
        <v>15</v>
      </c>
      <c r="N3" s="18" t="s">
        <v>97</v>
      </c>
      <c r="O3" s="18" t="s">
        <v>3</v>
      </c>
      <c r="P3" s="23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26</v>
      </c>
      <c r="W3" s="122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26</v>
      </c>
      <c r="AG3" s="122"/>
      <c r="AH3" s="18" t="s">
        <v>14</v>
      </c>
      <c r="AI3" s="18" t="s">
        <v>15</v>
      </c>
      <c r="AJ3" s="18" t="s">
        <v>97</v>
      </c>
      <c r="AK3" s="18" t="s">
        <v>3</v>
      </c>
      <c r="AL3" s="23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26</v>
      </c>
      <c r="AS3" s="12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>
        <v>2011</v>
      </c>
      <c r="C4" s="25" t="s">
        <v>103</v>
      </c>
      <c r="D4" s="26" t="s">
        <v>49</v>
      </c>
      <c r="E4" s="25">
        <v>10</v>
      </c>
      <c r="F4" s="25">
        <v>0</v>
      </c>
      <c r="G4" s="25">
        <v>14</v>
      </c>
      <c r="H4" s="25">
        <v>22</v>
      </c>
      <c r="I4" s="25">
        <v>64</v>
      </c>
      <c r="J4" s="27">
        <v>0.74409999999999998</v>
      </c>
      <c r="K4" s="143">
        <f t="shared" ref="K4:K9" si="0">PRODUCT(I4/J4)</f>
        <v>86.009944899879045</v>
      </c>
      <c r="L4" s="123"/>
      <c r="M4" s="123" t="s">
        <v>80</v>
      </c>
      <c r="N4" s="123"/>
      <c r="O4" s="18"/>
      <c r="P4" s="23"/>
      <c r="Q4" s="25">
        <v>4</v>
      </c>
      <c r="R4" s="25">
        <v>0</v>
      </c>
      <c r="S4" s="41">
        <v>2</v>
      </c>
      <c r="T4" s="25">
        <v>3</v>
      </c>
      <c r="U4" s="25">
        <v>16</v>
      </c>
      <c r="V4" s="124">
        <v>0.66659999999999997</v>
      </c>
      <c r="W4" s="23">
        <v>24</v>
      </c>
      <c r="X4" s="25"/>
      <c r="Y4" s="30"/>
      <c r="Z4" s="26"/>
      <c r="AA4" s="25"/>
      <c r="AB4" s="25"/>
      <c r="AC4" s="25"/>
      <c r="AD4" s="41"/>
      <c r="AE4" s="25"/>
      <c r="AF4" s="44"/>
      <c r="AG4" s="36"/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125"/>
      <c r="AS4" s="12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>
        <v>2012</v>
      </c>
      <c r="C5" s="25" t="s">
        <v>104</v>
      </c>
      <c r="D5" s="26" t="s">
        <v>49</v>
      </c>
      <c r="E5" s="25">
        <v>16</v>
      </c>
      <c r="F5" s="25">
        <v>0</v>
      </c>
      <c r="G5" s="25">
        <v>5</v>
      </c>
      <c r="H5" s="25">
        <v>11</v>
      </c>
      <c r="I5" s="25">
        <v>49</v>
      </c>
      <c r="J5" s="27">
        <v>0.50509999999999999</v>
      </c>
      <c r="K5" s="143">
        <f t="shared" si="0"/>
        <v>97.010492971688777</v>
      </c>
      <c r="L5" s="123"/>
      <c r="M5" s="123"/>
      <c r="N5" s="123"/>
      <c r="O5" s="18"/>
      <c r="P5" s="23"/>
      <c r="Q5" s="25"/>
      <c r="R5" s="25"/>
      <c r="S5" s="41"/>
      <c r="T5" s="25"/>
      <c r="U5" s="25"/>
      <c r="V5" s="124"/>
      <c r="W5" s="23"/>
      <c r="X5" s="25"/>
      <c r="Y5" s="30"/>
      <c r="Z5" s="26"/>
      <c r="AA5" s="25"/>
      <c r="AB5" s="25"/>
      <c r="AC5" s="25"/>
      <c r="AD5" s="41"/>
      <c r="AE5" s="25"/>
      <c r="AF5" s="44"/>
      <c r="AG5" s="36"/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125"/>
      <c r="AS5" s="12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5">
        <v>2013</v>
      </c>
      <c r="C6" s="25" t="s">
        <v>103</v>
      </c>
      <c r="D6" s="26" t="s">
        <v>43</v>
      </c>
      <c r="E6" s="25">
        <v>12</v>
      </c>
      <c r="F6" s="25">
        <v>1</v>
      </c>
      <c r="G6" s="25">
        <v>6</v>
      </c>
      <c r="H6" s="25">
        <v>10</v>
      </c>
      <c r="I6" s="25">
        <v>56</v>
      </c>
      <c r="J6" s="27">
        <v>0.65110000000000001</v>
      </c>
      <c r="K6" s="143">
        <f t="shared" si="0"/>
        <v>86.008293656888341</v>
      </c>
      <c r="L6" s="123"/>
      <c r="M6" s="123"/>
      <c r="N6" s="123"/>
      <c r="O6" s="18"/>
      <c r="P6" s="23"/>
      <c r="Q6" s="25">
        <v>2</v>
      </c>
      <c r="R6" s="25">
        <v>0</v>
      </c>
      <c r="S6" s="41">
        <v>0</v>
      </c>
      <c r="T6" s="25">
        <v>2</v>
      </c>
      <c r="U6" s="25">
        <v>6</v>
      </c>
      <c r="V6" s="124">
        <v>0.5</v>
      </c>
      <c r="W6" s="23">
        <v>12</v>
      </c>
      <c r="X6" s="25"/>
      <c r="Y6" s="30"/>
      <c r="Z6" s="26"/>
      <c r="AA6" s="25"/>
      <c r="AB6" s="25"/>
      <c r="AC6" s="25"/>
      <c r="AD6" s="41"/>
      <c r="AE6" s="25"/>
      <c r="AF6" s="44"/>
      <c r="AG6" s="36"/>
      <c r="AH6" s="18"/>
      <c r="AI6" s="18"/>
      <c r="AJ6" s="18"/>
      <c r="AK6" s="18"/>
      <c r="AL6" s="23"/>
      <c r="AM6" s="25"/>
      <c r="AN6" s="25"/>
      <c r="AO6" s="25"/>
      <c r="AP6" s="25"/>
      <c r="AQ6" s="25"/>
      <c r="AR6" s="125"/>
      <c r="AS6" s="12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5">
        <v>2014</v>
      </c>
      <c r="C7" s="25" t="s">
        <v>103</v>
      </c>
      <c r="D7" s="26" t="s">
        <v>43</v>
      </c>
      <c r="E7" s="25">
        <v>18</v>
      </c>
      <c r="F7" s="25">
        <v>1</v>
      </c>
      <c r="G7" s="25">
        <v>7</v>
      </c>
      <c r="H7" s="25">
        <v>25</v>
      </c>
      <c r="I7" s="25">
        <v>75</v>
      </c>
      <c r="J7" s="27">
        <v>0.65780000000000005</v>
      </c>
      <c r="K7" s="143">
        <f t="shared" si="0"/>
        <v>114.01641836424444</v>
      </c>
      <c r="L7" s="123"/>
      <c r="M7" s="123"/>
      <c r="N7" s="123"/>
      <c r="O7" s="18"/>
      <c r="P7" s="23"/>
      <c r="Q7" s="25">
        <v>3</v>
      </c>
      <c r="R7" s="25">
        <v>0</v>
      </c>
      <c r="S7" s="41">
        <v>0</v>
      </c>
      <c r="T7" s="25">
        <v>5</v>
      </c>
      <c r="U7" s="25">
        <v>12</v>
      </c>
      <c r="V7" s="124">
        <v>0.63149999999999995</v>
      </c>
      <c r="W7" s="23">
        <v>19</v>
      </c>
      <c r="X7" s="25"/>
      <c r="Y7" s="30"/>
      <c r="Z7" s="26"/>
      <c r="AA7" s="25"/>
      <c r="AB7" s="25"/>
      <c r="AC7" s="25"/>
      <c r="AD7" s="41"/>
      <c r="AE7" s="25"/>
      <c r="AF7" s="44"/>
      <c r="AG7" s="36"/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125"/>
      <c r="AS7" s="12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5">
        <v>2020</v>
      </c>
      <c r="C8" s="25" t="s">
        <v>80</v>
      </c>
      <c r="D8" s="26" t="s">
        <v>90</v>
      </c>
      <c r="E8" s="25">
        <v>14</v>
      </c>
      <c r="F8" s="25">
        <v>1</v>
      </c>
      <c r="G8" s="25">
        <v>8</v>
      </c>
      <c r="H8" s="25">
        <v>8</v>
      </c>
      <c r="I8" s="25">
        <v>57</v>
      </c>
      <c r="J8" s="27">
        <v>0.56430000000000002</v>
      </c>
      <c r="K8" s="143">
        <f t="shared" si="0"/>
        <v>101.01010101010101</v>
      </c>
      <c r="L8" s="123"/>
      <c r="M8" s="123"/>
      <c r="N8" s="123"/>
      <c r="O8" s="18"/>
      <c r="P8" s="23"/>
      <c r="Q8" s="25"/>
      <c r="R8" s="25"/>
      <c r="S8" s="41"/>
      <c r="T8" s="25"/>
      <c r="U8" s="25"/>
      <c r="V8" s="124"/>
      <c r="W8" s="23"/>
      <c r="X8" s="25"/>
      <c r="Y8" s="30"/>
      <c r="Z8" s="26"/>
      <c r="AA8" s="25"/>
      <c r="AB8" s="25"/>
      <c r="AC8" s="25"/>
      <c r="AD8" s="41"/>
      <c r="AE8" s="25"/>
      <c r="AF8" s="44"/>
      <c r="AG8" s="36"/>
      <c r="AH8" s="18"/>
      <c r="AI8" s="18"/>
      <c r="AJ8" s="18"/>
      <c r="AK8" s="18"/>
      <c r="AL8" s="23"/>
      <c r="AM8" s="25"/>
      <c r="AN8" s="25"/>
      <c r="AO8" s="25"/>
      <c r="AP8" s="25"/>
      <c r="AQ8" s="25"/>
      <c r="AR8" s="125"/>
      <c r="AS8" s="12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5">
        <v>2021</v>
      </c>
      <c r="C9" s="25" t="s">
        <v>105</v>
      </c>
      <c r="D9" s="26" t="s">
        <v>90</v>
      </c>
      <c r="E9" s="25">
        <v>14</v>
      </c>
      <c r="F9" s="25">
        <v>1</v>
      </c>
      <c r="G9" s="25">
        <v>3</v>
      </c>
      <c r="H9" s="25">
        <v>9</v>
      </c>
      <c r="I9" s="25">
        <v>61</v>
      </c>
      <c r="J9" s="27">
        <v>0.63539999999999996</v>
      </c>
      <c r="K9" s="143">
        <f t="shared" si="0"/>
        <v>96.002518098835381</v>
      </c>
      <c r="L9" s="123"/>
      <c r="M9" s="123"/>
      <c r="N9" s="123"/>
      <c r="O9" s="18"/>
      <c r="P9" s="23"/>
      <c r="Q9" s="25">
        <v>2</v>
      </c>
      <c r="R9" s="25">
        <v>1</v>
      </c>
      <c r="S9" s="41">
        <v>1</v>
      </c>
      <c r="T9" s="25">
        <v>4</v>
      </c>
      <c r="U9" s="25">
        <v>15</v>
      </c>
      <c r="V9" s="124">
        <v>0.88239999999999996</v>
      </c>
      <c r="W9" s="23">
        <v>17</v>
      </c>
      <c r="X9" s="25"/>
      <c r="Y9" s="30"/>
      <c r="Z9" s="26"/>
      <c r="AA9" s="25"/>
      <c r="AB9" s="25"/>
      <c r="AC9" s="25"/>
      <c r="AD9" s="41"/>
      <c r="AE9" s="25"/>
      <c r="AF9" s="44"/>
      <c r="AG9" s="36"/>
      <c r="AH9" s="18"/>
      <c r="AI9" s="18"/>
      <c r="AJ9" s="18"/>
      <c r="AK9" s="18"/>
      <c r="AL9" s="23"/>
      <c r="AM9" s="25"/>
      <c r="AN9" s="25"/>
      <c r="AO9" s="25"/>
      <c r="AP9" s="25"/>
      <c r="AQ9" s="25"/>
      <c r="AR9" s="125"/>
      <c r="AS9" s="12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5"/>
      <c r="C10" s="30"/>
      <c r="D10" s="26"/>
      <c r="E10" s="25"/>
      <c r="F10" s="25"/>
      <c r="G10" s="25"/>
      <c r="H10" s="41"/>
      <c r="I10" s="25"/>
      <c r="J10" s="44"/>
      <c r="K10" s="36"/>
      <c r="L10" s="123"/>
      <c r="M10" s="18"/>
      <c r="N10" s="18"/>
      <c r="O10" s="18"/>
      <c r="P10" s="23"/>
      <c r="Q10" s="25"/>
      <c r="R10" s="25"/>
      <c r="S10" s="41"/>
      <c r="T10" s="25"/>
      <c r="U10" s="25"/>
      <c r="V10" s="124"/>
      <c r="W10" s="36"/>
      <c r="X10" s="25"/>
      <c r="Y10" s="30"/>
      <c r="Z10" s="26"/>
      <c r="AA10" s="25"/>
      <c r="AB10" s="25"/>
      <c r="AC10" s="25"/>
      <c r="AD10" s="41"/>
      <c r="AE10" s="25"/>
      <c r="AF10" s="44"/>
      <c r="AG10" s="36"/>
      <c r="AH10" s="18"/>
      <c r="AI10" s="18"/>
      <c r="AJ10" s="18"/>
      <c r="AK10" s="18"/>
      <c r="AL10" s="23"/>
      <c r="AM10" s="25"/>
      <c r="AN10" s="25"/>
      <c r="AO10" s="25"/>
      <c r="AP10" s="25"/>
      <c r="AQ10" s="25"/>
      <c r="AR10" s="125"/>
      <c r="AS10" s="12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75" t="s">
        <v>98</v>
      </c>
      <c r="C11" s="79"/>
      <c r="D11" s="78"/>
      <c r="E11" s="77">
        <f>SUM(E4:E10)</f>
        <v>84</v>
      </c>
      <c r="F11" s="77">
        <f>SUM(F4:F10)</f>
        <v>4</v>
      </c>
      <c r="G11" s="77">
        <f>SUM(G4:G10)</f>
        <v>43</v>
      </c>
      <c r="H11" s="77">
        <f>SUM(H4:H10)</f>
        <v>85</v>
      </c>
      <c r="I11" s="77">
        <f>SUM(I4:I10)</f>
        <v>362</v>
      </c>
      <c r="J11" s="127">
        <f>PRODUCT(I11/K11)</f>
        <v>0.62407577200983644</v>
      </c>
      <c r="K11" s="28">
        <f>SUM(K4:K10)</f>
        <v>580.05776900163698</v>
      </c>
      <c r="L11" s="22"/>
      <c r="M11" s="20"/>
      <c r="N11" s="128"/>
      <c r="O11" s="129"/>
      <c r="P11" s="23"/>
      <c r="Q11" s="77">
        <f>SUM(Q4:Q10)</f>
        <v>11</v>
      </c>
      <c r="R11" s="77">
        <f>SUM(R4:R10)</f>
        <v>1</v>
      </c>
      <c r="S11" s="77">
        <f>SUM(S4:S10)</f>
        <v>3</v>
      </c>
      <c r="T11" s="77">
        <f>SUM(T4:T10)</f>
        <v>14</v>
      </c>
      <c r="U11" s="77">
        <f>SUM(U4:U10)</f>
        <v>49</v>
      </c>
      <c r="V11" s="127">
        <f>PRODUCT(U11/W11)</f>
        <v>0.68055555555555558</v>
      </c>
      <c r="W11" s="28">
        <f>SUM(W4:W10)</f>
        <v>72</v>
      </c>
      <c r="X11" s="16" t="s">
        <v>98</v>
      </c>
      <c r="Y11" s="17"/>
      <c r="Z11" s="15"/>
      <c r="AA11" s="77">
        <f>SUM(AA4:AA10)</f>
        <v>0</v>
      </c>
      <c r="AB11" s="77">
        <f>SUM(AB4:AB10)</f>
        <v>0</v>
      </c>
      <c r="AC11" s="77">
        <f>SUM(AC4:AC10)</f>
        <v>0</v>
      </c>
      <c r="AD11" s="77">
        <f>SUM(AD4:AD10)</f>
        <v>0</v>
      </c>
      <c r="AE11" s="77">
        <f>SUM(AE4:AE10)</f>
        <v>0</v>
      </c>
      <c r="AF11" s="127">
        <v>0</v>
      </c>
      <c r="AG11" s="28">
        <f>SUM(AG4:AG10)</f>
        <v>0</v>
      </c>
      <c r="AH11" s="22"/>
      <c r="AI11" s="20"/>
      <c r="AJ11" s="128"/>
      <c r="AK11" s="129"/>
      <c r="AL11" s="23"/>
      <c r="AM11" s="77">
        <f>SUM(AM4:AM10)</f>
        <v>0</v>
      </c>
      <c r="AN11" s="77">
        <f>SUM(AN4:AN10)</f>
        <v>0</v>
      </c>
      <c r="AO11" s="77">
        <f>SUM(AO4:AO10)</f>
        <v>0</v>
      </c>
      <c r="AP11" s="77">
        <f>SUM(AP4:AP10)</f>
        <v>0</v>
      </c>
      <c r="AQ11" s="77">
        <f>SUM(AQ4:AQ10)</f>
        <v>0</v>
      </c>
      <c r="AR11" s="127">
        <v>0</v>
      </c>
      <c r="AS11" s="122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34"/>
      <c r="K12" s="36"/>
      <c r="L12" s="23"/>
      <c r="M12" s="23"/>
      <c r="N12" s="23"/>
      <c r="O12" s="23"/>
      <c r="P12" s="1"/>
      <c r="Q12" s="1"/>
      <c r="R12" s="1"/>
      <c r="S12" s="1"/>
      <c r="T12" s="1"/>
      <c r="U12" s="23"/>
      <c r="V12" s="23"/>
      <c r="W12" s="36"/>
      <c r="X12" s="1"/>
      <c r="Y12" s="1"/>
      <c r="Z12" s="1"/>
      <c r="AA12" s="1"/>
      <c r="AB12" s="1"/>
      <c r="AC12" s="1"/>
      <c r="AD12" s="1"/>
      <c r="AE12" s="1"/>
      <c r="AF12" s="34"/>
      <c r="AG12" s="36"/>
      <c r="AH12" s="23"/>
      <c r="AI12" s="23"/>
      <c r="AJ12" s="23"/>
      <c r="AK12" s="23"/>
      <c r="AL12" s="1"/>
      <c r="AM12" s="1"/>
      <c r="AN12" s="1"/>
      <c r="AO12" s="1"/>
      <c r="AP12" s="1"/>
      <c r="AQ12" s="23"/>
      <c r="AR12" s="23"/>
      <c r="AS12" s="3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2" t="s">
        <v>99</v>
      </c>
      <c r="C13" s="104"/>
      <c r="D13" s="130"/>
      <c r="E13" s="15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8" t="s">
        <v>26</v>
      </c>
      <c r="K13" s="23"/>
      <c r="L13" s="18" t="s">
        <v>30</v>
      </c>
      <c r="M13" s="18" t="s">
        <v>31</v>
      </c>
      <c r="N13" s="18" t="s">
        <v>100</v>
      </c>
      <c r="O13" s="18" t="s">
        <v>101</v>
      </c>
      <c r="Q13" s="1"/>
      <c r="R13" s="1" t="s">
        <v>102</v>
      </c>
      <c r="S13" s="1"/>
      <c r="T13" s="1" t="s">
        <v>48</v>
      </c>
      <c r="U13" s="23"/>
      <c r="V13" s="36"/>
      <c r="W13" s="36"/>
      <c r="X13" s="36"/>
      <c r="Y13" s="36"/>
      <c r="Z13" s="36"/>
      <c r="AA13" s="36"/>
      <c r="AB13" s="36"/>
      <c r="AC13" s="1"/>
      <c r="AD13" s="1"/>
      <c r="AE13" s="1"/>
      <c r="AF13" s="1"/>
      <c r="AG13" s="1"/>
      <c r="AH13" s="1"/>
      <c r="AI13" s="1"/>
      <c r="AJ13" s="1"/>
      <c r="AK13" s="1"/>
      <c r="AM13" s="36"/>
      <c r="AN13" s="36"/>
      <c r="AO13" s="36"/>
      <c r="AP13" s="36"/>
      <c r="AQ13" s="36"/>
      <c r="AR13" s="36"/>
      <c r="AS13" s="3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39" t="s">
        <v>10</v>
      </c>
      <c r="C14" s="12"/>
      <c r="D14" s="42"/>
      <c r="E14" s="131">
        <v>101</v>
      </c>
      <c r="F14" s="131">
        <v>2</v>
      </c>
      <c r="G14" s="131">
        <v>12</v>
      </c>
      <c r="H14" s="131">
        <v>31</v>
      </c>
      <c r="I14" s="131">
        <v>239</v>
      </c>
      <c r="J14" s="132">
        <v>0.443</v>
      </c>
      <c r="K14" s="1">
        <f>PRODUCT(I14/J14)</f>
        <v>539.50338600451471</v>
      </c>
      <c r="L14" s="133">
        <f>PRODUCT((F14+G14)/E14)</f>
        <v>0.13861386138613863</v>
      </c>
      <c r="M14" s="133">
        <f>PRODUCT(H14/E14)</f>
        <v>0.30693069306930693</v>
      </c>
      <c r="N14" s="133">
        <f>PRODUCT((F14+G14+H14)/E14)</f>
        <v>0.44554455445544555</v>
      </c>
      <c r="O14" s="133">
        <f>PRODUCT(I14/E14)</f>
        <v>2.3663366336633662</v>
      </c>
      <c r="Q14" s="1"/>
      <c r="R14" s="1"/>
      <c r="S14" s="1"/>
      <c r="T14" s="1" t="s">
        <v>50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34" t="s">
        <v>92</v>
      </c>
      <c r="C15" s="135"/>
      <c r="D15" s="136"/>
      <c r="E15" s="131">
        <f>PRODUCT(E11+Q11)</f>
        <v>95</v>
      </c>
      <c r="F15" s="131">
        <f>PRODUCT(F11+R11)</f>
        <v>5</v>
      </c>
      <c r="G15" s="131">
        <f>PRODUCT(G11+S11)</f>
        <v>46</v>
      </c>
      <c r="H15" s="131">
        <f>PRODUCT(H11+T11)</f>
        <v>99</v>
      </c>
      <c r="I15" s="131">
        <f>PRODUCT(I11+U11)</f>
        <v>411</v>
      </c>
      <c r="J15" s="132">
        <f>PRODUCT(I15/K15)</f>
        <v>0.63031225075238417</v>
      </c>
      <c r="K15" s="1">
        <f>PRODUCT(K11+W11)</f>
        <v>652.05776900163698</v>
      </c>
      <c r="L15" s="133">
        <f>PRODUCT((F15+G15)/E15)</f>
        <v>0.5368421052631579</v>
      </c>
      <c r="M15" s="133">
        <f>PRODUCT(H15/E15)</f>
        <v>1.0421052631578946</v>
      </c>
      <c r="N15" s="133">
        <f>PRODUCT((F15+G15+H15)/E15)</f>
        <v>1.5789473684210527</v>
      </c>
      <c r="O15" s="133">
        <f>PRODUCT(I15/E15)</f>
        <v>4.3263157894736839</v>
      </c>
      <c r="Q15" s="1"/>
      <c r="R15" s="1"/>
      <c r="S15" s="1"/>
      <c r="T15" s="1" t="s">
        <v>45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37" t="s">
        <v>95</v>
      </c>
      <c r="C16" s="138"/>
      <c r="D16" s="139"/>
      <c r="E16" s="131">
        <f>PRODUCT(AA11+AM11)</f>
        <v>0</v>
      </c>
      <c r="F16" s="131">
        <f>PRODUCT(AB11+AN11)</f>
        <v>0</v>
      </c>
      <c r="G16" s="131">
        <f>PRODUCT(AC11+AO11)</f>
        <v>0</v>
      </c>
      <c r="H16" s="131">
        <f>PRODUCT(AD11+AP11)</f>
        <v>0</v>
      </c>
      <c r="I16" s="131">
        <f>PRODUCT(AE11+AQ11)</f>
        <v>0</v>
      </c>
      <c r="J16" s="132">
        <v>0</v>
      </c>
      <c r="K16" s="23"/>
      <c r="L16" s="133">
        <v>0</v>
      </c>
      <c r="M16" s="133">
        <v>0</v>
      </c>
      <c r="N16" s="133">
        <v>0</v>
      </c>
      <c r="O16" s="133">
        <v>0</v>
      </c>
      <c r="Q16" s="1"/>
      <c r="R16" s="1"/>
      <c r="S16" s="1"/>
      <c r="T16" s="1" t="s">
        <v>91</v>
      </c>
      <c r="U16" s="23"/>
      <c r="V16" s="2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3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40" t="s">
        <v>98</v>
      </c>
      <c r="C17" s="141"/>
      <c r="D17" s="142"/>
      <c r="E17" s="131">
        <f>SUM(E14:E16)</f>
        <v>196</v>
      </c>
      <c r="F17" s="131">
        <f t="shared" ref="F17:I17" si="1">SUM(F14:F16)</f>
        <v>7</v>
      </c>
      <c r="G17" s="131">
        <f t="shared" si="1"/>
        <v>58</v>
      </c>
      <c r="H17" s="131">
        <f t="shared" si="1"/>
        <v>130</v>
      </c>
      <c r="I17" s="131">
        <f t="shared" si="1"/>
        <v>650</v>
      </c>
      <c r="J17" s="132">
        <f>PRODUCT(I17/K17)</f>
        <v>0.54550284496026913</v>
      </c>
      <c r="K17" s="1">
        <f>SUM(K14:K16)</f>
        <v>1191.5611550061517</v>
      </c>
      <c r="L17" s="133">
        <f>PRODUCT((F17+G17)/E17)</f>
        <v>0.33163265306122447</v>
      </c>
      <c r="M17" s="133">
        <f>PRODUCT(H17/E17)</f>
        <v>0.66326530612244894</v>
      </c>
      <c r="N17" s="133">
        <f>PRODUCT((F17+G17+H17)/E17)</f>
        <v>0.99489795918367352</v>
      </c>
      <c r="O17" s="133">
        <f>PRODUCT(I17/E17)</f>
        <v>3.3163265306122449</v>
      </c>
      <c r="Q17" s="23"/>
      <c r="R17" s="23"/>
      <c r="S17" s="23"/>
      <c r="T17" s="81" t="s">
        <v>109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23"/>
      <c r="F18" s="23"/>
      <c r="G18" s="23"/>
      <c r="H18" s="23"/>
      <c r="I18" s="23"/>
      <c r="J18" s="1"/>
      <c r="K18" s="1"/>
      <c r="L18" s="23"/>
      <c r="M18" s="23"/>
      <c r="N18" s="2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126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126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126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126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26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26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26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26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26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26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26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26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26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26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26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26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26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26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26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26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26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26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26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26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26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26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26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26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26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26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26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26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26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26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26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26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26" customFormat="1" ht="14.25" x14ac:dyDescent="0.2">
      <c r="A90" s="1"/>
      <c r="B90" s="1"/>
      <c r="C90" s="1"/>
      <c r="D90" s="1"/>
      <c r="Q90" s="23"/>
      <c r="R90" s="23"/>
      <c r="S90" s="1"/>
      <c r="T90" s="1"/>
      <c r="U90" s="1"/>
      <c r="V90" s="1"/>
      <c r="W90" s="1"/>
      <c r="X90" s="1"/>
      <c r="Y90" s="1"/>
      <c r="Z90" s="1"/>
      <c r="AA90" s="1"/>
      <c r="AE90" s="1"/>
      <c r="AF90" s="1"/>
      <c r="AG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26" customFormat="1" ht="14.25" x14ac:dyDescent="0.2">
      <c r="A91" s="1"/>
      <c r="B91" s="1"/>
      <c r="C91" s="1"/>
      <c r="D91" s="1"/>
      <c r="Q91" s="23"/>
      <c r="R91" s="23"/>
      <c r="S91" s="1"/>
      <c r="T91" s="1"/>
      <c r="U91" s="1"/>
      <c r="V91" s="1"/>
      <c r="W91" s="1"/>
      <c r="X91" s="1"/>
      <c r="Y91" s="1"/>
      <c r="Z91" s="1"/>
      <c r="AA91" s="1"/>
      <c r="AE91" s="1"/>
      <c r="AF91" s="1"/>
      <c r="AG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26" customFormat="1" ht="14.25" x14ac:dyDescent="0.2">
      <c r="A92" s="1"/>
      <c r="B92" s="1"/>
      <c r="C92" s="1"/>
      <c r="D92" s="1"/>
      <c r="Q92" s="23"/>
      <c r="R92" s="23"/>
      <c r="S92" s="1"/>
      <c r="T92" s="1"/>
      <c r="U92" s="1"/>
      <c r="V92" s="1"/>
      <c r="W92" s="1"/>
      <c r="X92" s="1"/>
      <c r="Y92" s="1"/>
      <c r="Z92" s="1"/>
      <c r="AA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26" customFormat="1" ht="14.25" x14ac:dyDescent="0.2">
      <c r="A93" s="1"/>
      <c r="B93" s="1"/>
      <c r="C93" s="1"/>
      <c r="D93" s="1"/>
      <c r="Q93" s="23"/>
      <c r="R93" s="23"/>
      <c r="S93" s="1"/>
      <c r="T93" s="1"/>
      <c r="U93" s="1"/>
      <c r="V93" s="1"/>
      <c r="W93" s="1"/>
      <c r="X93" s="1"/>
      <c r="Y93" s="1"/>
      <c r="Z93" s="1"/>
      <c r="AA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26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Y94" s="1"/>
      <c r="Z94" s="1"/>
      <c r="AA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26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Y95" s="1"/>
      <c r="Z95" s="1"/>
      <c r="AA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26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Y96" s="1"/>
      <c r="Z96" s="1"/>
      <c r="AA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26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Y97" s="1"/>
      <c r="Z97" s="1"/>
      <c r="AA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26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Y98" s="1"/>
      <c r="Z98" s="1"/>
      <c r="AA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26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Y99" s="1"/>
      <c r="Z99" s="1"/>
      <c r="AA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26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Y100" s="1"/>
      <c r="Z100" s="1"/>
      <c r="AA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26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Y101" s="1"/>
      <c r="Z101" s="1"/>
      <c r="AA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26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Y102" s="1"/>
      <c r="Z102" s="1"/>
      <c r="AA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26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Y103" s="1"/>
      <c r="Z103" s="1"/>
      <c r="AA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26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Y104" s="1"/>
      <c r="Z104" s="1"/>
      <c r="AA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26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Y105" s="1"/>
      <c r="Z105" s="1"/>
      <c r="AA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26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Y106" s="1"/>
      <c r="Z106" s="1"/>
      <c r="AA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26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Y107" s="1"/>
      <c r="Z107" s="1"/>
      <c r="AA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26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Y108" s="1"/>
      <c r="Z108" s="1"/>
      <c r="AA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26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Y109" s="1"/>
      <c r="Z109" s="1"/>
      <c r="AA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26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Y110" s="1"/>
      <c r="Z110" s="1"/>
      <c r="AA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26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26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Y112" s="1"/>
      <c r="Z112" s="1"/>
      <c r="AA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26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Y113" s="1"/>
      <c r="Z113" s="1"/>
      <c r="AA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26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Y114" s="1"/>
      <c r="Z114" s="1"/>
      <c r="AA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26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Y115" s="1"/>
      <c r="Z115" s="1"/>
      <c r="AA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26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26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26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Y118" s="1"/>
      <c r="Z118" s="1"/>
      <c r="AA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26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Y119" s="1"/>
      <c r="Z119" s="1"/>
      <c r="AA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26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Y120" s="1"/>
      <c r="Z120" s="1"/>
      <c r="AA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26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Y121" s="1"/>
      <c r="Z121" s="1"/>
      <c r="AA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26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Y122" s="1"/>
      <c r="Z122" s="1"/>
      <c r="AA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26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Y123" s="1"/>
      <c r="Z123" s="1"/>
      <c r="AA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26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Y124" s="1"/>
      <c r="Z124" s="1"/>
      <c r="AA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26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Y125" s="1"/>
      <c r="Z125" s="1"/>
      <c r="AA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26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Y126" s="1"/>
      <c r="Z126" s="1"/>
      <c r="AA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26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Y127" s="1"/>
      <c r="Z127" s="1"/>
      <c r="AA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26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Y128" s="1"/>
      <c r="Z128" s="1"/>
      <c r="AA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26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Y129" s="1"/>
      <c r="Z129" s="1"/>
      <c r="AA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26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Y130" s="1"/>
      <c r="Z130" s="1"/>
      <c r="AA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26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Y131" s="1"/>
      <c r="Z131" s="1"/>
      <c r="AA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26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Y132" s="1"/>
      <c r="Z132" s="1"/>
      <c r="AA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26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Y133" s="1"/>
      <c r="Z133" s="1"/>
      <c r="AA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26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Y134" s="1"/>
      <c r="Z134" s="1"/>
      <c r="AA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26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Y135" s="1"/>
      <c r="Z135" s="1"/>
      <c r="AA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26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Y136" s="1"/>
      <c r="Z136" s="1"/>
      <c r="AA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26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Y137" s="1"/>
      <c r="Z137" s="1"/>
      <c r="AA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26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Y138" s="1"/>
      <c r="Z138" s="1"/>
      <c r="AA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26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Y139" s="1"/>
      <c r="Z139" s="1"/>
      <c r="AA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26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Y140" s="1"/>
      <c r="Z140" s="1"/>
      <c r="AA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26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Y141" s="1"/>
      <c r="Z141" s="1"/>
      <c r="AA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26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Y142" s="1"/>
      <c r="Z142" s="1"/>
      <c r="AA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26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Y143" s="1"/>
      <c r="Z143" s="1"/>
      <c r="AA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26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Y144" s="1"/>
      <c r="Z144" s="1"/>
      <c r="AA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26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Y145" s="1"/>
      <c r="Z145" s="1"/>
      <c r="AA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26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Y146" s="1"/>
      <c r="Z146" s="1"/>
      <c r="AA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26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Y147" s="1"/>
      <c r="Z147" s="1"/>
      <c r="AA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26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Y148" s="1"/>
      <c r="Z148" s="1"/>
      <c r="AA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26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Y149" s="1"/>
      <c r="Z149" s="1"/>
      <c r="AA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26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Y150" s="1"/>
      <c r="Z150" s="1"/>
      <c r="AA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26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Y151" s="1"/>
      <c r="Z151" s="1"/>
      <c r="AA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26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Y152" s="1"/>
      <c r="Z152" s="1"/>
      <c r="AA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26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Y153" s="1"/>
      <c r="Z153" s="1"/>
      <c r="AA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26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Y154" s="1"/>
      <c r="Z154" s="1"/>
      <c r="AA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26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Y155" s="1"/>
      <c r="Z155" s="1"/>
      <c r="AA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26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Y156" s="1"/>
      <c r="Z156" s="1"/>
      <c r="AA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26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Y157" s="1"/>
      <c r="Z157" s="1"/>
      <c r="AA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26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Y158" s="1"/>
      <c r="Z158" s="1"/>
      <c r="AA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26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Y159" s="1"/>
      <c r="Z159" s="1"/>
      <c r="AA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26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Y160" s="1"/>
      <c r="Z160" s="1"/>
      <c r="AA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26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Y161" s="1"/>
      <c r="Z161" s="1"/>
      <c r="AA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26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Y162" s="1"/>
      <c r="Z162" s="1"/>
      <c r="AA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26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Y163" s="1"/>
      <c r="Z163" s="1"/>
      <c r="AA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26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Y164" s="1"/>
      <c r="Z164" s="1"/>
      <c r="AA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26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Y165" s="1"/>
      <c r="Z165" s="1"/>
      <c r="AA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26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26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26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126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126" customFormat="1" ht="14.25" x14ac:dyDescent="0.2">
      <c r="A170" s="1"/>
      <c r="B170" s="1"/>
      <c r="C170" s="1"/>
      <c r="D170" s="1"/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126" customFormat="1" ht="14.25" x14ac:dyDescent="0.2">
      <c r="A171" s="1"/>
      <c r="B171" s="1"/>
      <c r="C171" s="1"/>
      <c r="D171" s="1"/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126" customFormat="1" ht="14.25" x14ac:dyDescent="0.2">
      <c r="A172" s="1"/>
      <c r="B172" s="1"/>
      <c r="C172" s="1"/>
      <c r="D172" s="1"/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126" customFormat="1" ht="14.25" x14ac:dyDescent="0.2">
      <c r="A173" s="1"/>
      <c r="B173" s="1"/>
      <c r="C173" s="1"/>
      <c r="D173" s="1"/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26" customFormat="1" ht="14.25" x14ac:dyDescent="0.2">
      <c r="A174" s="1"/>
      <c r="B174" s="1"/>
      <c r="C174" s="1"/>
      <c r="D174" s="1"/>
      <c r="Q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126" customFormat="1" ht="14.25" x14ac:dyDescent="0.2">
      <c r="Q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126" customFormat="1" ht="14.25" x14ac:dyDescent="0.2">
      <c r="Q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</row>
    <row r="177" spans="12:38" s="126" customFormat="1" ht="14.25" x14ac:dyDescent="0.2">
      <c r="Q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3"/>
    </row>
    <row r="178" spans="12:38" s="126" customFormat="1" ht="14.25" x14ac:dyDescent="0.2">
      <c r="Q178" s="23"/>
      <c r="R178" s="2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3"/>
    </row>
    <row r="179" spans="12:38" s="126" customFormat="1" ht="14.25" x14ac:dyDescent="0.2">
      <c r="L179" s="23"/>
      <c r="M179" s="23"/>
      <c r="N179" s="23"/>
      <c r="O179" s="23"/>
      <c r="P179" s="23"/>
      <c r="R179" s="2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3"/>
    </row>
    <row r="180" spans="12:38" s="126" customFormat="1" ht="14.25" x14ac:dyDescent="0.2">
      <c r="L180" s="23"/>
      <c r="M180" s="23"/>
      <c r="N180" s="23"/>
      <c r="O180" s="23"/>
      <c r="P180" s="23"/>
      <c r="R180" s="2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3"/>
    </row>
    <row r="181" spans="12:38" s="126" customFormat="1" ht="14.25" x14ac:dyDescent="0.2">
      <c r="L181" s="23"/>
      <c r="M181" s="23"/>
      <c r="N181" s="23"/>
      <c r="O181" s="23"/>
      <c r="P181" s="23"/>
      <c r="R181" s="2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23"/>
    </row>
    <row r="182" spans="12:38" s="126" customFormat="1" ht="14.25" x14ac:dyDescent="0.2">
      <c r="L182" s="23"/>
      <c r="M182" s="23"/>
      <c r="N182" s="23"/>
      <c r="O182" s="23"/>
      <c r="P182" s="23"/>
      <c r="R182" s="2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23"/>
    </row>
    <row r="183" spans="12:38" s="126" customFormat="1" x14ac:dyDescent="0.25">
      <c r="L183" s="36"/>
      <c r="M183" s="36"/>
      <c r="N183" s="36"/>
      <c r="O183" s="36"/>
      <c r="P183" s="36"/>
      <c r="R183" s="3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6"/>
      <c r="AL183" s="36"/>
    </row>
    <row r="184" spans="12:38" s="126" customFormat="1" x14ac:dyDescent="0.25">
      <c r="L184" s="36"/>
      <c r="M184" s="36"/>
      <c r="N184" s="36"/>
      <c r="O184" s="36"/>
      <c r="P184" s="36"/>
      <c r="R184" s="3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6"/>
      <c r="AL184" s="36"/>
    </row>
    <row r="185" spans="12:38" s="126" customFormat="1" x14ac:dyDescent="0.25">
      <c r="L185" s="36"/>
      <c r="M185" s="36"/>
      <c r="N185" s="36"/>
      <c r="O185" s="36"/>
      <c r="P185" s="36"/>
      <c r="R185" s="3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6"/>
      <c r="AL185" s="36"/>
    </row>
    <row r="186" spans="12:38" s="126" customFormat="1" x14ac:dyDescent="0.25">
      <c r="R186" s="3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126" customFormat="1" x14ac:dyDescent="0.25">
      <c r="R187" s="3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126" customFormat="1" x14ac:dyDescent="0.25">
      <c r="R188" s="36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126" customFormat="1" x14ac:dyDescent="0.25">
      <c r="R189" s="36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126" customFormat="1" x14ac:dyDescent="0.25">
      <c r="R190" s="36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126" customFormat="1" x14ac:dyDescent="0.25">
      <c r="R191" s="3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126" customFormat="1" x14ac:dyDescent="0.25">
      <c r="R192" s="3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126" customFormat="1" x14ac:dyDescent="0.25">
      <c r="R193" s="3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126" customFormat="1" x14ac:dyDescent="0.25">
      <c r="R194" s="36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126" customFormat="1" x14ac:dyDescent="0.25">
      <c r="R195" s="3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126" customFormat="1" x14ac:dyDescent="0.25">
      <c r="R196" s="36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126" customFormat="1" x14ac:dyDescent="0.25">
      <c r="R197" s="36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126" customFormat="1" x14ac:dyDescent="0.25">
      <c r="R198" s="36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126" customFormat="1" x14ac:dyDescent="0.25">
      <c r="R199" s="36"/>
      <c r="S199" s="36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126" customFormat="1" x14ac:dyDescent="0.25">
      <c r="R200" s="36"/>
      <c r="S200" s="36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126" customFormat="1" x14ac:dyDescent="0.25">
      <c r="R201" s="36"/>
      <c r="S201" s="36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126" customFormat="1" x14ac:dyDescent="0.25">
      <c r="R202" s="36"/>
      <c r="S202" s="36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126" customFormat="1" x14ac:dyDescent="0.25">
      <c r="R203" s="36"/>
      <c r="S203" s="36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126" customFormat="1" x14ac:dyDescent="0.25">
      <c r="R204" s="36"/>
      <c r="S204" s="36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126" customFormat="1" x14ac:dyDescent="0.25">
      <c r="R205" s="36"/>
      <c r="S205" s="36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126" customFormat="1" x14ac:dyDescent="0.25">
      <c r="R206" s="36"/>
      <c r="S206" s="36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126" customFormat="1" x14ac:dyDescent="0.25">
      <c r="R207" s="36"/>
      <c r="S207" s="36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126" customFormat="1" x14ac:dyDescent="0.25">
      <c r="R208" s="36"/>
      <c r="S208" s="36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126" customFormat="1" x14ac:dyDescent="0.25">
      <c r="R209" s="36"/>
      <c r="S209" s="36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126" customFormat="1" x14ac:dyDescent="0.25">
      <c r="R210" s="36"/>
      <c r="S210" s="36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126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126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126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126" customFormat="1" ht="14.25" x14ac:dyDescent="0.2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8" style="85" customWidth="1"/>
    <col min="6" max="6" width="0.7109375" style="36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19.7109375" style="85" customWidth="1"/>
    <col min="24" max="24" width="9.7109375" style="84" customWidth="1"/>
  </cols>
  <sheetData>
    <row r="1" spans="1:30" ht="18.75" x14ac:dyDescent="0.3">
      <c r="A1" s="8"/>
      <c r="B1" s="69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6"/>
      <c r="Y1" s="72"/>
      <c r="Z1" s="72"/>
      <c r="AA1" s="72"/>
      <c r="AB1" s="72"/>
      <c r="AC1" s="72"/>
      <c r="AD1" s="72"/>
    </row>
    <row r="2" spans="1:30" x14ac:dyDescent="0.25">
      <c r="A2" s="8"/>
      <c r="B2" s="10" t="s">
        <v>46</v>
      </c>
      <c r="C2" s="73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41"/>
      <c r="Y2" s="72"/>
      <c r="Z2" s="72"/>
      <c r="AA2" s="72"/>
      <c r="AB2" s="72"/>
      <c r="AC2" s="72"/>
      <c r="AD2" s="72"/>
    </row>
    <row r="3" spans="1:30" x14ac:dyDescent="0.25">
      <c r="A3" s="8"/>
      <c r="B3" s="74" t="s">
        <v>63</v>
      </c>
      <c r="C3" s="22" t="s">
        <v>64</v>
      </c>
      <c r="D3" s="75" t="s">
        <v>65</v>
      </c>
      <c r="E3" s="76" t="s">
        <v>1</v>
      </c>
      <c r="F3" s="23"/>
      <c r="G3" s="77" t="s">
        <v>66</v>
      </c>
      <c r="H3" s="78" t="s">
        <v>67</v>
      </c>
      <c r="I3" s="78" t="s">
        <v>36</v>
      </c>
      <c r="J3" s="17" t="s">
        <v>68</v>
      </c>
      <c r="K3" s="79" t="s">
        <v>69</v>
      </c>
      <c r="L3" s="79" t="s">
        <v>70</v>
      </c>
      <c r="M3" s="77" t="s">
        <v>71</v>
      </c>
      <c r="N3" s="77" t="s">
        <v>35</v>
      </c>
      <c r="O3" s="78" t="s">
        <v>72</v>
      </c>
      <c r="P3" s="77" t="s">
        <v>67</v>
      </c>
      <c r="Q3" s="77" t="s">
        <v>3</v>
      </c>
      <c r="R3" s="77">
        <v>1</v>
      </c>
      <c r="S3" s="77">
        <v>2</v>
      </c>
      <c r="T3" s="77">
        <v>3</v>
      </c>
      <c r="U3" s="77" t="s">
        <v>73</v>
      </c>
      <c r="V3" s="17" t="s">
        <v>26</v>
      </c>
      <c r="W3" s="16" t="s">
        <v>74</v>
      </c>
      <c r="X3" s="16" t="s">
        <v>75</v>
      </c>
      <c r="Y3" s="72"/>
      <c r="Z3" s="72"/>
      <c r="AA3" s="72"/>
      <c r="AB3" s="72"/>
      <c r="AC3" s="72"/>
      <c r="AD3" s="72"/>
    </row>
    <row r="4" spans="1:30" x14ac:dyDescent="0.25">
      <c r="A4" s="8"/>
      <c r="B4" s="86" t="s">
        <v>76</v>
      </c>
      <c r="C4" s="87" t="s">
        <v>85</v>
      </c>
      <c r="D4" s="86" t="s">
        <v>77</v>
      </c>
      <c r="E4" s="88" t="s">
        <v>43</v>
      </c>
      <c r="F4" s="28"/>
      <c r="G4" s="89">
        <v>1</v>
      </c>
      <c r="H4" s="90"/>
      <c r="I4" s="89"/>
      <c r="J4" s="91" t="s">
        <v>78</v>
      </c>
      <c r="K4" s="91">
        <v>6</v>
      </c>
      <c r="L4" s="91"/>
      <c r="M4" s="91">
        <v>1</v>
      </c>
      <c r="N4" s="89"/>
      <c r="O4" s="90"/>
      <c r="P4" s="89"/>
      <c r="Q4" s="92" t="s">
        <v>86</v>
      </c>
      <c r="R4" s="92" t="s">
        <v>87</v>
      </c>
      <c r="S4" s="92" t="s">
        <v>88</v>
      </c>
      <c r="T4" s="92" t="s">
        <v>89</v>
      </c>
      <c r="U4" s="92" t="s">
        <v>89</v>
      </c>
      <c r="V4" s="93">
        <v>0.5</v>
      </c>
      <c r="W4" s="94" t="s">
        <v>79</v>
      </c>
      <c r="X4" s="89">
        <v>1013</v>
      </c>
      <c r="Y4" s="72"/>
      <c r="Z4" s="72"/>
      <c r="AA4" s="72"/>
      <c r="AB4" s="72"/>
      <c r="AC4" s="72"/>
      <c r="AD4" s="72"/>
    </row>
    <row r="5" spans="1:30" x14ac:dyDescent="0.25">
      <c r="A5" s="80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72"/>
      <c r="Z5" s="72"/>
      <c r="AA5" s="72"/>
      <c r="AB5" s="72"/>
      <c r="AC5" s="72"/>
      <c r="AD5" s="72"/>
    </row>
    <row r="6" spans="1:30" x14ac:dyDescent="0.25">
      <c r="A6" s="80"/>
      <c r="B6" s="81"/>
      <c r="C6" s="1"/>
      <c r="D6" s="81"/>
      <c r="E6" s="82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1"/>
      <c r="X6" s="1"/>
      <c r="Y6" s="72"/>
      <c r="Z6" s="72"/>
      <c r="AA6" s="72"/>
      <c r="AB6" s="72"/>
      <c r="AC6" s="72"/>
      <c r="AD6" s="72"/>
    </row>
    <row r="7" spans="1:30" x14ac:dyDescent="0.25">
      <c r="A7" s="80"/>
      <c r="B7" s="81"/>
      <c r="C7" s="1"/>
      <c r="D7" s="81"/>
      <c r="E7" s="82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72"/>
      <c r="Z7" s="72"/>
      <c r="AA7" s="72"/>
      <c r="AB7" s="72"/>
      <c r="AC7" s="72"/>
      <c r="AD7" s="72"/>
    </row>
    <row r="8" spans="1:30" x14ac:dyDescent="0.25">
      <c r="A8" s="80"/>
      <c r="B8" s="81"/>
      <c r="C8" s="1"/>
      <c r="D8" s="81"/>
      <c r="E8" s="82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72"/>
      <c r="Z8" s="72"/>
      <c r="AA8" s="72"/>
      <c r="AB8" s="72"/>
      <c r="AC8" s="72"/>
      <c r="AD8" s="72"/>
    </row>
    <row r="9" spans="1:30" x14ac:dyDescent="0.25">
      <c r="A9" s="80"/>
      <c r="B9" s="81"/>
      <c r="C9" s="1"/>
      <c r="D9" s="81"/>
      <c r="E9" s="82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72"/>
      <c r="Z9" s="72"/>
      <c r="AA9" s="72"/>
      <c r="AB9" s="72"/>
      <c r="AC9" s="72"/>
      <c r="AD9" s="72"/>
    </row>
    <row r="10" spans="1:30" x14ac:dyDescent="0.25">
      <c r="A10" s="80"/>
      <c r="B10" s="81"/>
      <c r="C10" s="1"/>
      <c r="D10" s="81"/>
      <c r="E10" s="82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2"/>
      <c r="Z10" s="72"/>
      <c r="AA10" s="72"/>
      <c r="AB10" s="72"/>
      <c r="AC10" s="72"/>
      <c r="AD10" s="72"/>
    </row>
    <row r="11" spans="1:30" x14ac:dyDescent="0.25">
      <c r="A11" s="80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2"/>
      <c r="Z11" s="72"/>
      <c r="AA11" s="72"/>
      <c r="AB11" s="72"/>
      <c r="AC11" s="72"/>
      <c r="AD11" s="72"/>
    </row>
    <row r="12" spans="1:30" x14ac:dyDescent="0.25">
      <c r="A12" s="80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2"/>
      <c r="Z12" s="72"/>
      <c r="AA12" s="72"/>
      <c r="AB12" s="72"/>
      <c r="AC12" s="72"/>
      <c r="AD12" s="72"/>
    </row>
    <row r="13" spans="1:30" x14ac:dyDescent="0.25">
      <c r="A13" s="80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2"/>
      <c r="Z13" s="72"/>
      <c r="AA13" s="72"/>
      <c r="AB13" s="72"/>
      <c r="AC13" s="72"/>
      <c r="AD13" s="72"/>
    </row>
    <row r="14" spans="1:30" x14ac:dyDescent="0.25">
      <c r="A14" s="80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80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80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80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80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80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80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80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80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80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80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80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80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80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80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80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80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80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80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80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80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2"/>
      <c r="Z34" s="72"/>
      <c r="AA34" s="72"/>
      <c r="AB34" s="72"/>
      <c r="AC34" s="72"/>
      <c r="AD34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2023-09-14T17:20:04Z</dcterms:modified>
</cp:coreProperties>
</file>